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Keith\Documents\Documents\PPMD 2023\Firewise Program\5-Year Plan\"/>
    </mc:Choice>
  </mc:AlternateContent>
  <xr:revisionPtr revIDLastSave="0" documentId="13_ncr:1_{ACC53D16-CEB9-4A9F-99BD-40DAE6CAF9F3}" xr6:coauthVersionLast="47" xr6:coauthVersionMax="47" xr10:uidLastSave="{00000000-0000-0000-0000-000000000000}"/>
  <bookViews>
    <workbookView xWindow="19080" yWindow="-120" windowWidth="25440" windowHeight="15390" xr2:uid="{E4B4C255-5755-4192-975F-88C5350168D1}"/>
  </bookViews>
  <sheets>
    <sheet name="Sheet1" sheetId="1" r:id="rId1"/>
    <sheet name="Sheet2" sheetId="2" r:id="rId2"/>
    <sheet name="Sheet3" sheetId="3" r:id="rId3"/>
    <sheet name="Sheet4" sheetId="4" r:id="rId4"/>
  </sheets>
  <definedNames>
    <definedName name="_xlnm.Print_Area" localSheetId="1">Sheet2!$A$1:$J$37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6" i="1" l="1"/>
  <c r="L57" i="1"/>
  <c r="L56" i="1"/>
  <c r="K58" i="1"/>
  <c r="K61" i="1" s="1"/>
  <c r="M60" i="1"/>
  <c r="M61" i="1" s="1"/>
  <c r="M64" i="1"/>
  <c r="M68" i="1" s="1"/>
  <c r="K68" i="1"/>
  <c r="J68" i="1"/>
  <c r="J71" i="1" s="1"/>
  <c r="J61" i="1"/>
  <c r="M53" i="1"/>
  <c r="K53" i="1"/>
  <c r="K71" i="1" s="1"/>
  <c r="J48" i="1"/>
  <c r="J53" i="1" s="1"/>
  <c r="L49" i="1"/>
  <c r="L53" i="1" s="1"/>
  <c r="O65" i="1"/>
  <c r="J35" i="2"/>
  <c r="J34" i="2"/>
  <c r="J33" i="2"/>
  <c r="J32" i="2"/>
  <c r="J31" i="2"/>
  <c r="J30" i="2"/>
  <c r="J29" i="2"/>
  <c r="J28" i="2"/>
  <c r="J27" i="2"/>
  <c r="J26" i="2"/>
  <c r="J25" i="2"/>
  <c r="J24" i="2"/>
  <c r="J23" i="2"/>
  <c r="J22" i="2"/>
  <c r="O67" i="1"/>
  <c r="L67" i="1" s="1"/>
  <c r="O66" i="1"/>
  <c r="L66" i="1" s="1"/>
  <c r="L68" i="1" s="1"/>
  <c r="O64" i="1"/>
  <c r="O60" i="1"/>
  <c r="O59" i="1"/>
  <c r="L59" i="1" s="1"/>
  <c r="O57" i="1"/>
  <c r="O42" i="1"/>
  <c r="O41" i="1"/>
  <c r="O40" i="1"/>
  <c r="O39" i="1"/>
  <c r="O38" i="1"/>
  <c r="M38" i="1" s="1"/>
  <c r="O37" i="1"/>
  <c r="M37" i="1" s="1"/>
  <c r="O36" i="1"/>
  <c r="L36" i="1" s="1"/>
  <c r="O35" i="1"/>
  <c r="M35" i="1" s="1"/>
  <c r="O34" i="1"/>
  <c r="K34" i="1" s="1"/>
  <c r="O33" i="1"/>
  <c r="M33" i="1" s="1"/>
  <c r="O32" i="1"/>
  <c r="M32" i="1" s="1"/>
  <c r="O31" i="1"/>
  <c r="L31" i="1" s="1"/>
  <c r="O30" i="1"/>
  <c r="M30" i="1" s="1"/>
  <c r="O29" i="1"/>
  <c r="M29" i="1" s="1"/>
  <c r="O28" i="1"/>
  <c r="M28" i="1" s="1"/>
  <c r="O27" i="1"/>
  <c r="L27" i="1" s="1"/>
  <c r="O26" i="1"/>
  <c r="L26" i="1" s="1"/>
  <c r="O25" i="1"/>
  <c r="L25" i="1" s="1"/>
  <c r="O24" i="1"/>
  <c r="K24" i="1" s="1"/>
  <c r="O23" i="1"/>
  <c r="L23" i="1" s="1"/>
  <c r="O22" i="1"/>
  <c r="J22" i="1" s="1"/>
  <c r="O21" i="1"/>
  <c r="L21" i="1" s="1"/>
  <c r="O20" i="1"/>
  <c r="L20" i="1" s="1"/>
  <c r="O19" i="1"/>
  <c r="J19" i="1" s="1"/>
  <c r="O18" i="1"/>
  <c r="J18" i="1" s="1"/>
  <c r="O17" i="1"/>
  <c r="K17" i="1" s="1"/>
  <c r="O16" i="1"/>
  <c r="J16" i="1" s="1"/>
  <c r="N58" i="1" l="1"/>
  <c r="N61" i="1" s="1"/>
  <c r="M71" i="1"/>
  <c r="N49" i="1"/>
  <c r="O49" i="1" s="1"/>
  <c r="O53" i="1" s="1"/>
  <c r="O58" i="1"/>
  <c r="O48" i="1"/>
  <c r="N53" i="1"/>
  <c r="N71" i="1" s="1"/>
  <c r="O68" i="1"/>
  <c r="J36" i="2"/>
  <c r="L43" i="1"/>
  <c r="L72" i="1" s="1"/>
  <c r="N43" i="1"/>
  <c r="N72" i="1" s="1"/>
  <c r="M43" i="1"/>
  <c r="M72" i="1" s="1"/>
  <c r="M73" i="1" s="1"/>
  <c r="K43" i="1"/>
  <c r="K72" i="1" s="1"/>
  <c r="K73" i="1" s="1"/>
  <c r="J43" i="1"/>
  <c r="J72" i="1" s="1"/>
  <c r="J73" i="1" s="1"/>
  <c r="O43" i="1"/>
  <c r="O72" i="1" s="1"/>
  <c r="N73" i="1" l="1"/>
  <c r="O61" i="1"/>
  <c r="O71" i="1" s="1"/>
  <c r="L61" i="1"/>
  <c r="L71" i="1" s="1"/>
  <c r="L73" i="1" s="1"/>
  <c r="M67" i="1" l="1"/>
</calcChain>
</file>

<file path=xl/sharedStrings.xml><?xml version="1.0" encoding="utf-8"?>
<sst xmlns="http://schemas.openxmlformats.org/spreadsheetml/2006/main" count="245" uniqueCount="176">
  <si>
    <t>R0004618</t>
  </si>
  <si>
    <t>A TRACT IN SW1/4  24 AND THE NW1/4  25-9-68  1 AKA VILLAGE INVESTORS PA REC 172405    3.645 AM/L  SUBJECT TO CONSERVATION EASEMENT 01032995    42.955 AM/L  TOTAL ACREAGE    46.60 AM/L</t>
  </si>
  <si>
    <t>R0008580</t>
  </si>
  <si>
    <t>TRACT F PERRY PARK 5   1.96 AM/L</t>
  </si>
  <si>
    <t>R0008811</t>
  </si>
  <si>
    <t>TRACT A   PERRY PARK 6    3.61 AM/L</t>
  </si>
  <si>
    <t>R0008571</t>
  </si>
  <si>
    <t>TRACT E PERRY PARK 5    6.44 AM/L</t>
  </si>
  <si>
    <t>R0009161</t>
  </si>
  <si>
    <t>TRACT A  PERRY PARK 7  12.475 AM/L</t>
  </si>
  <si>
    <t>R0008192</t>
  </si>
  <si>
    <t>TRACT C PERRY PARK 2   16.07 AM/L</t>
  </si>
  <si>
    <t>R0008213</t>
  </si>
  <si>
    <t>TRACT E PERRY PARK 2   2.029 AM/L</t>
  </si>
  <si>
    <t>R0008221</t>
  </si>
  <si>
    <t>TRACT F PERRY PARK 2   1.446 AM/L</t>
  </si>
  <si>
    <t>R0014373</t>
  </si>
  <si>
    <t>LOT 2 BLK 5  PERRY PARK 2   1.161 AM/L</t>
  </si>
  <si>
    <t>28A</t>
  </si>
  <si>
    <t>R0222527</t>
  </si>
  <si>
    <t>PT OF TRACT B PERRY PARK 2 PARCEL A-7-3  10.179 AM/L</t>
  </si>
  <si>
    <t>R0008184</t>
  </si>
  <si>
    <t>TRACT A PERRY PARK 2   11.32 AM/L</t>
  </si>
  <si>
    <t>R0008598</t>
  </si>
  <si>
    <t>TRACT G PERRY PARK 5    5.72 AM/L</t>
  </si>
  <si>
    <t>R0009021</t>
  </si>
  <si>
    <t>TRACT D BLK 4  PERRY PARK 6   4.08 AM/L</t>
  </si>
  <si>
    <t>R0008547</t>
  </si>
  <si>
    <t>TRACT B PERRY PARK 5   11.17 AM/L</t>
  </si>
  <si>
    <t>R0008555</t>
  </si>
  <si>
    <t>TRACT C PERRY PARK 5   0.786 AM/L</t>
  </si>
  <si>
    <t>R0008563</t>
  </si>
  <si>
    <t>TRACT D PERRY PARK 5   0.444 AM/L</t>
  </si>
  <si>
    <t>R0008601</t>
  </si>
  <si>
    <t>TRACT H PERRY PARK 5    3.45 AM/L</t>
  </si>
  <si>
    <t>R0008619</t>
  </si>
  <si>
    <t>MOST OF TRACT J PERRY PARK 5   4.35 AM/L</t>
  </si>
  <si>
    <t>R0004693</t>
  </si>
  <si>
    <t>TRACT B BLK 3  PERRY PARK 6    2.08 AM/L</t>
  </si>
  <si>
    <t>R0009013</t>
  </si>
  <si>
    <t>TRACT C BLK 4  PERRY PARK 6  1.26 AM/L</t>
  </si>
  <si>
    <t>R0012642</t>
  </si>
  <si>
    <t>LOT 34 BLK 17 PERRY PARK 5  229-421  1.24 AM/L</t>
  </si>
  <si>
    <t>R0004685</t>
  </si>
  <si>
    <t>TRACT A  PERRY PARK 5    59.27 AM/L  ALL ACRES SUBJECT TO CE 9536469</t>
  </si>
  <si>
    <t>Priority</t>
  </si>
  <si>
    <t>PPMD  Parcel #</t>
  </si>
  <si>
    <t>DC ID</t>
  </si>
  <si>
    <t>Legal Description</t>
  </si>
  <si>
    <t>Acres</t>
  </si>
  <si>
    <t>Priority Code</t>
  </si>
  <si>
    <t>Res</t>
  </si>
  <si>
    <t>SFB</t>
  </si>
  <si>
    <t>Perry Park Blvd West</t>
  </si>
  <si>
    <t>Perry Park Blvd East</t>
  </si>
  <si>
    <t>Red Rock Drive</t>
  </si>
  <si>
    <t>EEE</t>
  </si>
  <si>
    <t>Bannock Drive</t>
  </si>
  <si>
    <t>Cheyenne (Chippewa to Inca)</t>
  </si>
  <si>
    <t>Elati (Delaware to pavement)</t>
  </si>
  <si>
    <t>Deleware (Quivas to pavement)</t>
  </si>
  <si>
    <t>Upper Cheyenne</t>
  </si>
  <si>
    <t>FB</t>
  </si>
  <si>
    <t>Tract K</t>
  </si>
  <si>
    <t>Haystack Ranch</t>
  </si>
  <si>
    <t>Turner Ranch</t>
  </si>
  <si>
    <t>Year Treated</t>
  </si>
  <si>
    <t>Retreatment Required</t>
  </si>
  <si>
    <t>HP</t>
  </si>
  <si>
    <t>R0432633</t>
  </si>
  <si>
    <t>TRACT IN SW1/4NW1/4 25-9-68 LYING SOUTH OF RED ROCK DRIVE ACREAGE 1.969AM/L SUBJECT TO CONSERVATION EASEMENT 01032995 ACRES 9.672AM/L  TOTAL ACREAGE 11.641AM/L</t>
  </si>
  <si>
    <t>R0602729</t>
  </si>
  <si>
    <t>TRACT IN SW1/4NW1/4  25-9-68 LYING NORTH OF RED ROCK DR   8.043 AM/L   4.779 ACRES SUBJECT TO CE 01032995 2013021849</t>
  </si>
  <si>
    <t>R0602727</t>
  </si>
  <si>
    <t>TRACT IN E1/2SW1/4NW1/4 25-9-68    1.169 AM/L</t>
  </si>
  <si>
    <t>R0490903</t>
  </si>
  <si>
    <t>TRACT A PERRY PARK 3 &amp; PART OF VACATED WACOUNDA CT PER 02067963    7.659 AM/L</t>
  </si>
  <si>
    <t>R0009259</t>
  </si>
  <si>
    <t>TRACT C PERRY PARK 9    9.72 AM/L</t>
  </si>
  <si>
    <t>R0009241</t>
  </si>
  <si>
    <t>TRACT A PERRY PARK 9    8.52 AM/L</t>
  </si>
  <si>
    <t>R0009195</t>
  </si>
  <si>
    <t>TRACT B PERRY PARK 9    2.28 AM/L</t>
  </si>
  <si>
    <t>R0008205</t>
  </si>
  <si>
    <t>TRACT D PERRY PARK 2   0.154 AM/L</t>
  </si>
  <si>
    <t>R0359094</t>
  </si>
  <si>
    <t>AN ISLAND OF OPEN SPACE" BETWEEN LOTS 7 &amp; 8 IN BLOCK 10 PERRY PARK #2 .22 AM/L"</t>
  </si>
  <si>
    <t>R0222615</t>
  </si>
  <si>
    <t>TRACT H PERRY PARK 2   0.237 AM/L</t>
  </si>
  <si>
    <t>R0008361</t>
  </si>
  <si>
    <t>TRACT A PERRY PARK 4   5.23 AM/L</t>
  </si>
  <si>
    <t>R0008379</t>
  </si>
  <si>
    <t>TRACT B PERRY PARK 4   6.21 AM/L</t>
  </si>
  <si>
    <t>R0008387</t>
  </si>
  <si>
    <t>TRACT C PERRY PARK 4   2.70 AM/L</t>
  </si>
  <si>
    <t>R0008395</t>
  </si>
  <si>
    <t>TRACT D PERRY PARK 4   4.17 AM/L</t>
  </si>
  <si>
    <t>R0005768</t>
  </si>
  <si>
    <t>LOT 7 BLK 18  PERRY PARK 5    3.821 AM/L</t>
  </si>
  <si>
    <t>R0005750</t>
  </si>
  <si>
    <t>LOT 64 BLK 17  PERRY PARK 5    1.756 AM/L</t>
  </si>
  <si>
    <t>R0005784</t>
  </si>
  <si>
    <t>LOT 7 BLK 19  PERRY PARK 5    0.93 AM/L</t>
  </si>
  <si>
    <t>R0005792</t>
  </si>
  <si>
    <t>LOT 13 BLK 19  PERRY PARK 5    1.013 AM/L</t>
  </si>
  <si>
    <t>R0005776</t>
  </si>
  <si>
    <t>LOT 37 BLK 18  PERRY PARK 5    0.945 AM/L</t>
  </si>
  <si>
    <t>R0406452</t>
  </si>
  <si>
    <t>LOT 38 BLK 18 PERRY PARK #5 .976 AM/L REAL PORTION ON 0406450</t>
  </si>
  <si>
    <t>R0005805</t>
  </si>
  <si>
    <t>LOT 31 BLK 19  PERRY PARK 5    0.949 AM/L</t>
  </si>
  <si>
    <t>R0008627</t>
  </si>
  <si>
    <t>TRACT L PERRY PARK 5   1.676 AM/L</t>
  </si>
  <si>
    <t>R0005830</t>
  </si>
  <si>
    <t>LOT 4 BLK 23  PERRY PARK 5    0.949 AM/L</t>
  </si>
  <si>
    <t>R0005813</t>
  </si>
  <si>
    <t>LOT 29 BLK 22  PERRY PARK 5    0.95 AM/L</t>
  </si>
  <si>
    <t>R0005821</t>
  </si>
  <si>
    <t>LOT 38 BLK 22  PERRY PARK 5    0.917 AM/L</t>
  </si>
  <si>
    <t>R0008150</t>
  </si>
  <si>
    <t>LOT 22 BLK 2 INDIAN HEAD 1   0.90 AM/L  312-350</t>
  </si>
  <si>
    <t>R0005856</t>
  </si>
  <si>
    <t>LOT 10 BLK 2 INDIAN HEAD 1    0.91 AM/L 312-350</t>
  </si>
  <si>
    <t>R0159521</t>
  </si>
  <si>
    <t>NW1/4NE1/4 28-9-68 202-267 PAT NO 05-70-0059 AKA A-10 NKA PARCEL A-5 TOTAL ACREAGE 40 AM/L</t>
  </si>
  <si>
    <t>Upper Cheyenne Parcels- Treated in 2022</t>
  </si>
  <si>
    <t>Gateway</t>
  </si>
  <si>
    <t>Grasslands</t>
  </si>
  <si>
    <t>Too small, treated by abutting owners</t>
  </si>
  <si>
    <t>Access Easement for abutting lot</t>
  </si>
  <si>
    <t>Rock Formation</t>
  </si>
  <si>
    <t>FDA</t>
  </si>
  <si>
    <t>TBD</t>
  </si>
  <si>
    <t>Estimated Cost/acre</t>
  </si>
  <si>
    <t>Perry Park Metro District</t>
  </si>
  <si>
    <t>Five Year Firewise Plan</t>
  </si>
  <si>
    <t>Draft 3-30-23</t>
  </si>
  <si>
    <t>All parcels below requiring wildfire mitigation as listed as Priority 1 to 3 and are subject to change depending upon</t>
  </si>
  <si>
    <t>Acronyms:</t>
  </si>
  <si>
    <t>Wauconda Park, Riparian Area</t>
  </si>
  <si>
    <t>Priority 3.  Will require treatment in 5 to 7 years to manage Gambel oak with priority along Fire Breaks</t>
  </si>
  <si>
    <t>Estimated Cost</t>
  </si>
  <si>
    <r>
      <rPr>
        <b/>
        <sz val="11"/>
        <color theme="1"/>
        <rFont val="Calibri"/>
        <family val="2"/>
        <scheme val="minor"/>
      </rPr>
      <t xml:space="preserve">Res </t>
    </r>
    <r>
      <rPr>
        <sz val="11"/>
        <color theme="1"/>
        <rFont val="Calibri"/>
        <family val="2"/>
        <scheme val="minor"/>
      </rPr>
      <t xml:space="preserve">= abuts residential   </t>
    </r>
    <r>
      <rPr>
        <b/>
        <sz val="11"/>
        <color theme="1"/>
        <rFont val="Calibri"/>
        <family val="2"/>
        <scheme val="minor"/>
      </rPr>
      <t>SFB</t>
    </r>
    <r>
      <rPr>
        <sz val="11"/>
        <color theme="1"/>
        <rFont val="Calibri"/>
        <family val="2"/>
        <scheme val="minor"/>
      </rPr>
      <t xml:space="preserve"> = Shaded Fuel Break   </t>
    </r>
    <r>
      <rPr>
        <b/>
        <sz val="11"/>
        <color theme="1"/>
        <rFont val="Calibri"/>
        <family val="2"/>
        <scheme val="minor"/>
      </rPr>
      <t xml:space="preserve"> FB</t>
    </r>
    <r>
      <rPr>
        <sz val="11"/>
        <color theme="1"/>
        <rFont val="Calibri"/>
        <family val="2"/>
        <scheme val="minor"/>
      </rPr>
      <t xml:space="preserve"> = Fire Break      </t>
    </r>
    <r>
      <rPr>
        <b/>
        <sz val="11"/>
        <color theme="1"/>
        <rFont val="Calibri"/>
        <family val="2"/>
        <scheme val="minor"/>
      </rPr>
      <t>FDA</t>
    </r>
    <r>
      <rPr>
        <sz val="11"/>
        <color theme="1"/>
        <rFont val="Calibri"/>
        <family val="2"/>
        <scheme val="minor"/>
      </rPr>
      <t xml:space="preserve"> = Future Development Area</t>
    </r>
  </si>
  <si>
    <t>The following parcels have been treated, or low priority or do not require mitigation</t>
  </si>
  <si>
    <t>NOTE:  Treated parcels will require re-treatement every 5 to 7 years to manage Gambel oak.</t>
  </si>
  <si>
    <t>No Treatment Required</t>
  </si>
  <si>
    <t>Parcel #</t>
  </si>
  <si>
    <t>Cost/ac.</t>
  </si>
  <si>
    <t>Est. Cost</t>
  </si>
  <si>
    <t>Steep Terrain &gt; 50% slopes</t>
  </si>
  <si>
    <t>Re-treatment Req'd</t>
  </si>
  <si>
    <t>Yes</t>
  </si>
  <si>
    <t>Description</t>
  </si>
  <si>
    <t>PPMD Properties, Other</t>
  </si>
  <si>
    <t>Greater Larkspur Proj.</t>
  </si>
  <si>
    <t>N/A</t>
  </si>
  <si>
    <r>
      <t xml:space="preserve">Evac Rtes:  Public Safety- </t>
    </r>
    <r>
      <rPr>
        <b/>
        <sz val="12"/>
        <color theme="1"/>
        <rFont val="Calibri"/>
        <family val="2"/>
        <scheme val="minor"/>
      </rPr>
      <t>Treat every 2 years or annually as recommended by LFPD.</t>
    </r>
  </si>
  <si>
    <r>
      <t xml:space="preserve">Fire Break: Fire Containment or Control.  </t>
    </r>
    <r>
      <rPr>
        <b/>
        <sz val="12"/>
        <color theme="1"/>
        <rFont val="Calibri"/>
        <family val="2"/>
        <scheme val="minor"/>
      </rPr>
      <t>Every 3 years unless recommended sooner by LFPD.</t>
    </r>
  </si>
  <si>
    <r>
      <t>Shaded Fuel Breaks:  Wildfire Behavior Modification.</t>
    </r>
    <r>
      <rPr>
        <b/>
        <sz val="12"/>
        <color theme="1"/>
        <rFont val="Calibri"/>
        <family val="2"/>
        <scheme val="minor"/>
      </rPr>
      <t xml:space="preserve">  Every 3 years</t>
    </r>
  </si>
  <si>
    <t>Grant Received</t>
  </si>
  <si>
    <t>Grant Application in Progress</t>
  </si>
  <si>
    <t>Maintenance of Fuel Treatments</t>
  </si>
  <si>
    <t>Country Club Drive (Completion)</t>
  </si>
  <si>
    <t>Country Club Drive (Maintenance)</t>
  </si>
  <si>
    <r>
      <rPr>
        <b/>
        <sz val="14"/>
        <color theme="1"/>
        <rFont val="Calibri"/>
        <family val="2"/>
        <scheme val="minor"/>
      </rPr>
      <t>grant funding</t>
    </r>
    <r>
      <rPr>
        <sz val="14"/>
        <color theme="1"/>
        <rFont val="Calibri"/>
        <family val="2"/>
        <scheme val="minor"/>
      </rPr>
      <t>, homeowner participation, climatic events, insect/disease or change in abutting uses.</t>
    </r>
  </si>
  <si>
    <t>Grant Status</t>
  </si>
  <si>
    <t>Annual</t>
  </si>
  <si>
    <t>Annual estimated budget for:</t>
  </si>
  <si>
    <t>Maintenance of fuel treatments</t>
  </si>
  <si>
    <t>Implementation of fuel treatments</t>
  </si>
  <si>
    <t>Totals</t>
  </si>
  <si>
    <r>
      <rPr>
        <b/>
        <sz val="11"/>
        <color theme="1"/>
        <rFont val="Calibri"/>
        <family val="2"/>
        <scheme val="minor"/>
      </rPr>
      <t>HP</t>
    </r>
    <r>
      <rPr>
        <sz val="11"/>
        <color theme="1"/>
        <rFont val="Calibri"/>
        <family val="2"/>
        <scheme val="minor"/>
      </rPr>
      <t xml:space="preserve"> = Highest Priority       </t>
    </r>
    <r>
      <rPr>
        <b/>
        <sz val="11"/>
        <color theme="1"/>
        <rFont val="Calibri"/>
        <family val="2"/>
        <scheme val="minor"/>
      </rPr>
      <t xml:space="preserve">EEE </t>
    </r>
    <r>
      <rPr>
        <sz val="11"/>
        <color theme="1"/>
        <rFont val="Calibri"/>
        <family val="2"/>
        <scheme val="minor"/>
      </rPr>
      <t xml:space="preserve">= Emergency Egress Easement   </t>
    </r>
    <r>
      <rPr>
        <b/>
        <sz val="11"/>
        <color theme="1"/>
        <rFont val="Calibri"/>
        <family val="2"/>
        <scheme val="minor"/>
      </rPr>
      <t xml:space="preserve"> TBD</t>
    </r>
    <r>
      <rPr>
        <sz val="11"/>
        <color theme="1"/>
        <rFont val="Calibri"/>
        <family val="2"/>
        <scheme val="minor"/>
      </rPr>
      <t xml:space="preserve"> = To Be Determined based on Development</t>
    </r>
  </si>
  <si>
    <t>Parcels 1-18</t>
  </si>
  <si>
    <t>Parcels 19-36</t>
  </si>
  <si>
    <t>Parcels 37-50</t>
  </si>
  <si>
    <t>Wildfire Mitigation Project Areas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</si>
</sst>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_(&quot;$&quot;* #,##0_);_(&quot;$&quot;* \(#,##0\);_(&quot;$&quot;* &quot;-&quot;??_);_(@_)"/>
  </numFmts>
  <fonts count="10"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sz val="12"/>
      <color theme="1"/>
      <name val="Calibri"/>
      <family val="2"/>
      <scheme val="minor"/>
    </font>
    <font>
      <sz val="20"/>
      <color theme="1"/>
      <name val="Calibri"/>
      <family val="2"/>
      <scheme val="minor"/>
    </font>
    <font>
      <b/>
      <sz val="12"/>
      <color theme="1"/>
      <name val="Calibri"/>
      <family val="2"/>
      <scheme val="minor"/>
    </font>
    <font>
      <sz val="14"/>
      <color theme="1"/>
      <name val="Calibri"/>
      <family val="2"/>
      <scheme val="minor"/>
    </font>
    <font>
      <b/>
      <sz val="20"/>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92D05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1" fillId="0" borderId="0" applyFont="0" applyFill="0" applyBorder="0" applyAlignment="0" applyProtection="0"/>
  </cellStyleXfs>
  <cellXfs count="34">
    <xf numFmtId="0" fontId="0" fillId="0" borderId="0" xfId="0"/>
    <xf numFmtId="0" fontId="0" fillId="0" borderId="1" xfId="0" applyBorder="1" applyAlignment="1">
      <alignment horizontal="center"/>
    </xf>
    <xf numFmtId="0" fontId="0" fillId="0" borderId="1" xfId="0" applyBorder="1"/>
    <xf numFmtId="0" fontId="0" fillId="0" borderId="1" xfId="0" applyBorder="1" applyAlignment="1">
      <alignment wrapText="1"/>
    </xf>
    <xf numFmtId="0" fontId="0" fillId="0" borderId="0" xfId="0" applyAlignment="1">
      <alignment horizontal="center"/>
    </xf>
    <xf numFmtId="0" fontId="0" fillId="0" borderId="0" xfId="0" applyAlignment="1">
      <alignment wrapText="1"/>
    </xf>
    <xf numFmtId="0" fontId="4" fillId="0" borderId="0" xfId="0" applyFont="1"/>
    <xf numFmtId="0" fontId="0" fillId="0" borderId="1" xfId="0" applyBorder="1" applyAlignment="1">
      <alignment horizontal="center" wrapText="1"/>
    </xf>
    <xf numFmtId="164" fontId="0" fillId="0" borderId="1" xfId="1" applyNumberFormat="1" applyFont="1" applyBorder="1" applyAlignment="1">
      <alignment horizontal="right"/>
    </xf>
    <xf numFmtId="164" fontId="0" fillId="0" borderId="1" xfId="1" applyNumberFormat="1" applyFont="1" applyBorder="1"/>
    <xf numFmtId="164" fontId="0" fillId="0" borderId="1" xfId="1" applyNumberFormat="1" applyFont="1" applyBorder="1" applyAlignment="1">
      <alignment horizontal="center"/>
    </xf>
    <xf numFmtId="0" fontId="5" fillId="0" borderId="0" xfId="0" applyFont="1"/>
    <xf numFmtId="164" fontId="0" fillId="0" borderId="0" xfId="0" applyNumberFormat="1"/>
    <xf numFmtId="164" fontId="0" fillId="0" borderId="1" xfId="0" applyNumberFormat="1" applyBorder="1"/>
    <xf numFmtId="0" fontId="2" fillId="0" borderId="0" xfId="0" applyFont="1"/>
    <xf numFmtId="164" fontId="0" fillId="0" borderId="0" xfId="1" applyNumberFormat="1" applyFont="1"/>
    <xf numFmtId="0" fontId="6" fillId="0" borderId="0" xfId="0" applyFont="1"/>
    <xf numFmtId="0" fontId="3" fillId="0" borderId="0" xfId="0" applyFont="1"/>
    <xf numFmtId="164" fontId="0" fillId="0" borderId="0" xfId="1" applyNumberFormat="1" applyFont="1" applyBorder="1"/>
    <xf numFmtId="0" fontId="8" fillId="0" borderId="0" xfId="0" applyFont="1"/>
    <xf numFmtId="0" fontId="0" fillId="3" borderId="1" xfId="0" applyFill="1" applyBorder="1" applyAlignment="1">
      <alignment horizontal="center"/>
    </xf>
    <xf numFmtId="0" fontId="0" fillId="3" borderId="1" xfId="0" applyFill="1" applyBorder="1"/>
    <xf numFmtId="164" fontId="0" fillId="3" borderId="1" xfId="1" applyNumberFormat="1" applyFont="1" applyFill="1" applyBorder="1"/>
    <xf numFmtId="164" fontId="0" fillId="3" borderId="1" xfId="0" applyNumberFormat="1" applyFill="1" applyBorder="1"/>
    <xf numFmtId="0" fontId="0" fillId="2" borderId="1" xfId="0" applyFill="1" applyBorder="1" applyAlignment="1">
      <alignment horizontal="center"/>
    </xf>
    <xf numFmtId="0" fontId="0" fillId="2" borderId="1" xfId="0" applyFill="1" applyBorder="1"/>
    <xf numFmtId="0" fontId="0" fillId="2" borderId="1" xfId="0" applyFill="1" applyBorder="1" applyAlignment="1">
      <alignment wrapText="1"/>
    </xf>
    <xf numFmtId="164" fontId="0" fillId="2" borderId="1" xfId="1" applyNumberFormat="1" applyFont="1" applyFill="1" applyBorder="1" applyAlignment="1">
      <alignment horizontal="right"/>
    </xf>
    <xf numFmtId="164" fontId="0" fillId="2" borderId="1" xfId="0" applyNumberFormat="1" applyFill="1" applyBorder="1"/>
    <xf numFmtId="164" fontId="0" fillId="2" borderId="1" xfId="1" applyNumberFormat="1" applyFont="1" applyFill="1" applyBorder="1"/>
    <xf numFmtId="0" fontId="9" fillId="0" borderId="0" xfId="0" applyFont="1" applyAlignment="1">
      <alignment horizontal="left"/>
    </xf>
    <xf numFmtId="0" fontId="9" fillId="0" borderId="0" xfId="0" applyFont="1"/>
    <xf numFmtId="164" fontId="0" fillId="0" borderId="0" xfId="1" applyNumberFormat="1" applyFont="1" applyBorder="1" applyAlignment="1">
      <alignment horizontal="center"/>
    </xf>
    <xf numFmtId="0" fontId="0" fillId="0" borderId="0" xfId="0" applyFill="1"/>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1</xdr:row>
      <xdr:rowOff>28575</xdr:rowOff>
    </xdr:from>
    <xdr:to>
      <xdr:col>12</xdr:col>
      <xdr:colOff>495300</xdr:colOff>
      <xdr:row>32</xdr:row>
      <xdr:rowOff>130633</xdr:rowOff>
    </xdr:to>
    <xdr:pic>
      <xdr:nvPicPr>
        <xdr:cNvPr id="3" name="Picture 2">
          <a:extLst>
            <a:ext uri="{FF2B5EF4-FFF2-40B4-BE49-F238E27FC236}">
              <a16:creationId xmlns:a16="http://schemas.microsoft.com/office/drawing/2014/main" id="{FA002339-ABFD-90A9-AD87-7075F64910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19075"/>
          <a:ext cx="7772400" cy="6007558"/>
        </a:xfrm>
        <a:prstGeom prst="rect">
          <a:avLst/>
        </a:prstGeom>
      </xdr:spPr>
    </xdr:pic>
    <xdr:clientData/>
  </xdr:twoCellAnchor>
  <xdr:twoCellAnchor editAs="oneCell">
    <xdr:from>
      <xdr:col>0</xdr:col>
      <xdr:colOff>19050</xdr:colOff>
      <xdr:row>35</xdr:row>
      <xdr:rowOff>85725</xdr:rowOff>
    </xdr:from>
    <xdr:to>
      <xdr:col>12</xdr:col>
      <xdr:colOff>476250</xdr:colOff>
      <xdr:row>66</xdr:row>
      <xdr:rowOff>187783</xdr:rowOff>
    </xdr:to>
    <xdr:pic>
      <xdr:nvPicPr>
        <xdr:cNvPr id="5" name="Picture 4">
          <a:extLst>
            <a:ext uri="{FF2B5EF4-FFF2-40B4-BE49-F238E27FC236}">
              <a16:creationId xmlns:a16="http://schemas.microsoft.com/office/drawing/2014/main" id="{537E5990-6252-73DA-CACE-E16D9E63F8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 y="6753225"/>
          <a:ext cx="7772400" cy="6007558"/>
        </a:xfrm>
        <a:prstGeom prst="rect">
          <a:avLst/>
        </a:prstGeom>
      </xdr:spPr>
    </xdr:pic>
    <xdr:clientData/>
  </xdr:twoCellAnchor>
  <xdr:twoCellAnchor editAs="oneCell">
    <xdr:from>
      <xdr:col>0</xdr:col>
      <xdr:colOff>38100</xdr:colOff>
      <xdr:row>69</xdr:row>
      <xdr:rowOff>76200</xdr:rowOff>
    </xdr:from>
    <xdr:to>
      <xdr:col>12</xdr:col>
      <xdr:colOff>495300</xdr:colOff>
      <xdr:row>100</xdr:row>
      <xdr:rowOff>178258</xdr:rowOff>
    </xdr:to>
    <xdr:pic>
      <xdr:nvPicPr>
        <xdr:cNvPr id="7" name="Picture 6">
          <a:extLst>
            <a:ext uri="{FF2B5EF4-FFF2-40B4-BE49-F238E27FC236}">
              <a16:creationId xmlns:a16="http://schemas.microsoft.com/office/drawing/2014/main" id="{1F61ABD5-B198-02C5-D629-7103EEC495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 y="13220700"/>
          <a:ext cx="7772400" cy="60075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152398</xdr:colOff>
      <xdr:row>0</xdr:row>
      <xdr:rowOff>133349</xdr:rowOff>
    </xdr:from>
    <xdr:to>
      <xdr:col>21</xdr:col>
      <xdr:colOff>95249</xdr:colOff>
      <xdr:row>55</xdr:row>
      <xdr:rowOff>142874</xdr:rowOff>
    </xdr:to>
    <xdr:sp macro="" textlink="">
      <xdr:nvSpPr>
        <xdr:cNvPr id="2" name="TextBox 1">
          <a:extLst>
            <a:ext uri="{FF2B5EF4-FFF2-40B4-BE49-F238E27FC236}">
              <a16:creationId xmlns:a16="http://schemas.microsoft.com/office/drawing/2014/main" id="{A05422FC-171F-5E9A-8B0A-343612FEFFCB}"/>
            </a:ext>
          </a:extLst>
        </xdr:cNvPr>
        <xdr:cNvSpPr txBox="1"/>
      </xdr:nvSpPr>
      <xdr:spPr>
        <a:xfrm>
          <a:off x="152398" y="133349"/>
          <a:ext cx="12744451" cy="1048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0"/>
            </a:spcAft>
          </a:pPr>
          <a:r>
            <a:rPr lang="en-US" sz="1800" b="1" kern="100">
              <a:effectLst/>
              <a:latin typeface="Arial" panose="020B0604020202020204" pitchFamily="34" charset="0"/>
              <a:ea typeface="Calibri" panose="020F0502020204030204" pitchFamily="34" charset="0"/>
            </a:rPr>
            <a:t>PPMD 5-year Firewise Plan Descriptions</a:t>
          </a:r>
          <a:endParaRPr lang="en-US" sz="1800" kern="100">
            <a:effectLst/>
            <a:latin typeface="Arial" panose="020B0604020202020204" pitchFamily="34" charset="0"/>
            <a:ea typeface="Calibri" panose="020F0502020204030204" pitchFamily="34" charset="0"/>
          </a:endParaRPr>
        </a:p>
        <a:p>
          <a:pPr marL="0" marR="0">
            <a:lnSpc>
              <a:spcPct val="107000"/>
            </a:lnSpc>
            <a:spcBef>
              <a:spcPts val="0"/>
            </a:spcBef>
            <a:spcAft>
              <a:spcPts val="0"/>
            </a:spcAft>
          </a:pPr>
          <a:r>
            <a:rPr lang="en-US" sz="1800" kern="100">
              <a:effectLst/>
              <a:latin typeface="Arial" panose="020B0604020202020204" pitchFamily="34" charset="0"/>
              <a:ea typeface="Calibri" panose="020F0502020204030204" pitchFamily="34" charset="0"/>
            </a:rPr>
            <a:t> </a:t>
          </a:r>
        </a:p>
        <a:p>
          <a:pPr marL="0" marR="0">
            <a:lnSpc>
              <a:spcPct val="107000"/>
            </a:lnSpc>
            <a:spcBef>
              <a:spcPts val="0"/>
            </a:spcBef>
            <a:spcAft>
              <a:spcPts val="0"/>
            </a:spcAft>
          </a:pPr>
          <a:r>
            <a:rPr lang="en-US" sz="1600" kern="100">
              <a:effectLst/>
              <a:latin typeface="Arial" panose="020B0604020202020204" pitchFamily="34" charset="0"/>
              <a:ea typeface="Calibri" panose="020F0502020204030204" pitchFamily="34" charset="0"/>
            </a:rPr>
            <a:t>This plan has been developed to aid the PPMD Board of Directors (Board) with planning and budgeting for wildfire mitigation expenditures as mandated by the 2004 Service Plan Amendment.  All recommendations are based on its adopted 2023 Community Wildfire Protection Plan.</a:t>
          </a:r>
        </a:p>
        <a:p>
          <a:pPr marL="0" marR="0">
            <a:lnSpc>
              <a:spcPct val="107000"/>
            </a:lnSpc>
            <a:spcBef>
              <a:spcPts val="0"/>
            </a:spcBef>
            <a:spcAft>
              <a:spcPts val="0"/>
            </a:spcAft>
          </a:pPr>
          <a:r>
            <a:rPr lang="en-US" sz="1600" kern="100">
              <a:effectLst/>
              <a:latin typeface="Arial" panose="020B0604020202020204" pitchFamily="34" charset="0"/>
              <a:ea typeface="Calibri" panose="020F0502020204030204" pitchFamily="34" charset="0"/>
            </a:rPr>
            <a:t> </a:t>
          </a:r>
        </a:p>
        <a:p>
          <a:pPr marL="0" marR="0">
            <a:lnSpc>
              <a:spcPct val="107000"/>
            </a:lnSpc>
            <a:spcBef>
              <a:spcPts val="0"/>
            </a:spcBef>
            <a:spcAft>
              <a:spcPts val="0"/>
            </a:spcAft>
          </a:pPr>
          <a:r>
            <a:rPr lang="en-US" sz="1600" kern="100">
              <a:effectLst/>
              <a:latin typeface="Arial" panose="020B0604020202020204" pitchFamily="34" charset="0"/>
              <a:ea typeface="Calibri" panose="020F0502020204030204" pitchFamily="34" charset="0"/>
            </a:rPr>
            <a:t>Semi-annual review should be conducted by the Firewise Committee (FWC) comprised of residents, natural resource managers and emergency service providers.  Adjustments will be necessary depending on:</a:t>
          </a:r>
        </a:p>
        <a:p>
          <a:pPr marL="342900" marR="0" lvl="0" indent="-342900">
            <a:lnSpc>
              <a:spcPct val="107000"/>
            </a:lnSpc>
            <a:spcBef>
              <a:spcPts val="0"/>
            </a:spcBef>
            <a:spcAft>
              <a:spcPts val="0"/>
            </a:spcAft>
            <a:buFont typeface="Symbol" panose="05050102010706020507" pitchFamily="18" charset="2"/>
            <a:buChar char=""/>
          </a:pPr>
          <a:r>
            <a:rPr lang="en-US" sz="1600" kern="100">
              <a:effectLst/>
              <a:latin typeface="Arial" panose="020B0604020202020204" pitchFamily="34" charset="0"/>
              <a:ea typeface="Calibri" panose="020F0502020204030204" pitchFamily="34" charset="0"/>
            </a:rPr>
            <a:t>Grant opportunities</a:t>
          </a:r>
        </a:p>
        <a:p>
          <a:pPr marL="342900" marR="0" lvl="0" indent="-342900">
            <a:lnSpc>
              <a:spcPct val="107000"/>
            </a:lnSpc>
            <a:spcBef>
              <a:spcPts val="0"/>
            </a:spcBef>
            <a:spcAft>
              <a:spcPts val="0"/>
            </a:spcAft>
            <a:buFont typeface="Symbol" panose="05050102010706020507" pitchFamily="18" charset="2"/>
            <a:buChar char=""/>
          </a:pPr>
          <a:r>
            <a:rPr lang="en-US" sz="1600" kern="100">
              <a:effectLst/>
              <a:latin typeface="Arial" panose="020B0604020202020204" pitchFamily="34" charset="0"/>
              <a:ea typeface="Calibri" panose="020F0502020204030204" pitchFamily="34" charset="0"/>
            </a:rPr>
            <a:t>Climatic events</a:t>
          </a:r>
        </a:p>
        <a:p>
          <a:pPr marL="342900" marR="0" lvl="0" indent="-342900">
            <a:lnSpc>
              <a:spcPct val="107000"/>
            </a:lnSpc>
            <a:spcBef>
              <a:spcPts val="0"/>
            </a:spcBef>
            <a:spcAft>
              <a:spcPts val="0"/>
            </a:spcAft>
            <a:buFont typeface="Symbol" panose="05050102010706020507" pitchFamily="18" charset="2"/>
            <a:buChar char=""/>
          </a:pPr>
          <a:r>
            <a:rPr lang="en-US" sz="1600" kern="100">
              <a:effectLst/>
              <a:latin typeface="Arial" panose="020B0604020202020204" pitchFamily="34" charset="0"/>
              <a:ea typeface="Calibri" panose="020F0502020204030204" pitchFamily="34" charset="0"/>
            </a:rPr>
            <a:t>Forest insect or disease threats</a:t>
          </a:r>
        </a:p>
        <a:p>
          <a:pPr marL="342900" marR="0" lvl="0" indent="-342900">
            <a:lnSpc>
              <a:spcPct val="107000"/>
            </a:lnSpc>
            <a:spcBef>
              <a:spcPts val="0"/>
            </a:spcBef>
            <a:spcAft>
              <a:spcPts val="0"/>
            </a:spcAft>
            <a:buFont typeface="Symbol" panose="05050102010706020507" pitchFamily="18" charset="2"/>
            <a:buChar char=""/>
          </a:pPr>
          <a:r>
            <a:rPr lang="en-US" sz="1600" kern="100">
              <a:effectLst/>
              <a:latin typeface="Arial" panose="020B0604020202020204" pitchFamily="34" charset="0"/>
              <a:ea typeface="Calibri" panose="020F0502020204030204" pitchFamily="34" charset="0"/>
            </a:rPr>
            <a:t>Organized neighborhood mitigation projects encompassing multiple lots and PPMD open spaces</a:t>
          </a:r>
        </a:p>
        <a:p>
          <a:pPr marL="0" marR="0">
            <a:lnSpc>
              <a:spcPct val="107000"/>
            </a:lnSpc>
            <a:spcBef>
              <a:spcPts val="0"/>
            </a:spcBef>
            <a:spcAft>
              <a:spcPts val="0"/>
            </a:spcAft>
          </a:pPr>
          <a:r>
            <a:rPr lang="en-US" sz="1600" kern="100">
              <a:effectLst/>
              <a:latin typeface="Arial" panose="020B0604020202020204" pitchFamily="34" charset="0"/>
              <a:ea typeface="Calibri" panose="020F0502020204030204" pitchFamily="34" charset="0"/>
            </a:rPr>
            <a:t> </a:t>
          </a:r>
        </a:p>
        <a:p>
          <a:pPr marL="0" marR="0">
            <a:lnSpc>
              <a:spcPct val="107000"/>
            </a:lnSpc>
            <a:spcBef>
              <a:spcPts val="0"/>
            </a:spcBef>
            <a:spcAft>
              <a:spcPts val="0"/>
            </a:spcAft>
          </a:pPr>
          <a:r>
            <a:rPr lang="en-US" sz="1600" kern="100">
              <a:effectLst/>
              <a:latin typeface="Arial" panose="020B0604020202020204" pitchFamily="34" charset="0"/>
              <a:ea typeface="Calibri" panose="020F0502020204030204" pitchFamily="34" charset="0"/>
            </a:rPr>
            <a:t> </a:t>
          </a:r>
        </a:p>
        <a:p>
          <a:pPr marL="0" marR="0">
            <a:lnSpc>
              <a:spcPct val="107000"/>
            </a:lnSpc>
            <a:spcBef>
              <a:spcPts val="0"/>
            </a:spcBef>
            <a:spcAft>
              <a:spcPts val="0"/>
            </a:spcAft>
          </a:pPr>
          <a:r>
            <a:rPr lang="en-US" sz="1600" b="1" kern="100">
              <a:effectLst/>
              <a:latin typeface="Arial" panose="020B0604020202020204" pitchFamily="34" charset="0"/>
              <a:ea typeface="Calibri" panose="020F0502020204030204" pitchFamily="34" charset="0"/>
            </a:rPr>
            <a:t>Priorities</a:t>
          </a:r>
          <a:endParaRPr lang="en-US" sz="1600" kern="100">
            <a:effectLst/>
            <a:latin typeface="Arial" panose="020B0604020202020204" pitchFamily="34" charset="0"/>
            <a:ea typeface="Calibri" panose="020F0502020204030204" pitchFamily="34" charset="0"/>
          </a:endParaRPr>
        </a:p>
        <a:p>
          <a:pPr marL="0" marR="0">
            <a:lnSpc>
              <a:spcPct val="107000"/>
            </a:lnSpc>
            <a:spcBef>
              <a:spcPts val="0"/>
            </a:spcBef>
            <a:spcAft>
              <a:spcPts val="0"/>
            </a:spcAft>
          </a:pPr>
          <a:r>
            <a:rPr lang="en-US" sz="1600" kern="100">
              <a:effectLst/>
              <a:latin typeface="Arial" panose="020B0604020202020204" pitchFamily="34" charset="0"/>
              <a:ea typeface="Calibri" panose="020F0502020204030204" pitchFamily="34" charset="0"/>
            </a:rPr>
            <a:t> </a:t>
          </a:r>
        </a:p>
        <a:p>
          <a:pPr marL="0" marR="0">
            <a:lnSpc>
              <a:spcPct val="107000"/>
            </a:lnSpc>
            <a:spcBef>
              <a:spcPts val="0"/>
            </a:spcBef>
            <a:spcAft>
              <a:spcPts val="0"/>
            </a:spcAft>
          </a:pPr>
          <a:r>
            <a:rPr lang="en-US" sz="1600" kern="100">
              <a:effectLst/>
              <a:latin typeface="Arial" panose="020B0604020202020204" pitchFamily="34" charset="0"/>
              <a:ea typeface="Calibri" panose="020F0502020204030204" pitchFamily="34" charset="0"/>
            </a:rPr>
            <a:t>The following priorities are based on potential wildfire threats to life, property and the natural resources of Perry Park.  An attempt will be made to identify those requiring annual, periodic, or long-term treatment.  For example, grass areas may be treated annually, Gambel oak areas treated every three years, or forested areas every 10-15 years.</a:t>
          </a:r>
        </a:p>
        <a:p>
          <a:pPr marL="0" marR="0">
            <a:lnSpc>
              <a:spcPct val="107000"/>
            </a:lnSpc>
            <a:spcBef>
              <a:spcPts val="0"/>
            </a:spcBef>
            <a:spcAft>
              <a:spcPts val="0"/>
            </a:spcAft>
          </a:pPr>
          <a:r>
            <a:rPr lang="en-US" sz="1600" kern="100">
              <a:effectLst/>
              <a:latin typeface="Arial" panose="020B0604020202020204" pitchFamily="34" charset="0"/>
              <a:ea typeface="Calibri" panose="020F0502020204030204" pitchFamily="34" charset="0"/>
            </a:rPr>
            <a:t> </a:t>
          </a:r>
        </a:p>
        <a:p>
          <a:pPr marL="342900" marR="0" lvl="0" indent="-342900">
            <a:lnSpc>
              <a:spcPct val="107000"/>
            </a:lnSpc>
            <a:spcBef>
              <a:spcPts val="0"/>
            </a:spcBef>
            <a:spcAft>
              <a:spcPts val="0"/>
            </a:spcAft>
            <a:buFont typeface="+mj-lt"/>
            <a:buAutoNum type="arabicPeriod"/>
          </a:pPr>
          <a:r>
            <a:rPr lang="en-US" sz="1600" kern="100">
              <a:effectLst/>
              <a:latin typeface="Arial" panose="020B0604020202020204" pitchFamily="34" charset="0"/>
              <a:ea typeface="Calibri" panose="020F0502020204030204" pitchFamily="34" charset="0"/>
            </a:rPr>
            <a:t>Priority 1:</a:t>
          </a:r>
        </a:p>
        <a:p>
          <a:pPr marL="742950" marR="0" lvl="1" indent="-285750">
            <a:lnSpc>
              <a:spcPct val="107000"/>
            </a:lnSpc>
            <a:spcBef>
              <a:spcPts val="0"/>
            </a:spcBef>
            <a:spcAft>
              <a:spcPts val="0"/>
            </a:spcAft>
            <a:buFont typeface="+mj-lt"/>
            <a:buAutoNum type="alphaLcPeriod"/>
          </a:pPr>
          <a:r>
            <a:rPr lang="en-US" sz="1600" kern="100">
              <a:effectLst/>
              <a:latin typeface="Arial" panose="020B0604020202020204" pitchFamily="34" charset="0"/>
              <a:ea typeface="Calibri" panose="020F0502020204030204" pitchFamily="34" charset="0"/>
            </a:rPr>
            <a:t>Egress Routes- Fuels within 150 feet of traveled surface.</a:t>
          </a:r>
        </a:p>
        <a:p>
          <a:pPr marL="742950" marR="0" lvl="1" indent="-285750">
            <a:lnSpc>
              <a:spcPct val="107000"/>
            </a:lnSpc>
            <a:spcBef>
              <a:spcPts val="0"/>
            </a:spcBef>
            <a:spcAft>
              <a:spcPts val="0"/>
            </a:spcAft>
            <a:buFont typeface="+mj-lt"/>
            <a:buAutoNum type="alphaLcPeriod"/>
          </a:pPr>
          <a:r>
            <a:rPr lang="en-US" sz="1600" kern="100">
              <a:effectLst/>
              <a:latin typeface="Arial" panose="020B0604020202020204" pitchFamily="34" charset="0"/>
              <a:ea typeface="Calibri" panose="020F0502020204030204" pitchFamily="34" charset="0"/>
            </a:rPr>
            <a:t>Shaded Fuel Breaks (SFB)- Fuel treatment zones, minimum of 300 feet wide, intended to manage crown fire behavior.</a:t>
          </a:r>
        </a:p>
        <a:p>
          <a:pPr marL="1143000" marR="0" lvl="2" indent="-228600">
            <a:lnSpc>
              <a:spcPct val="107000"/>
            </a:lnSpc>
            <a:spcBef>
              <a:spcPts val="0"/>
            </a:spcBef>
            <a:spcAft>
              <a:spcPts val="0"/>
            </a:spcAft>
            <a:buFont typeface="+mj-lt"/>
            <a:buAutoNum type="romanLcPeriod"/>
          </a:pPr>
          <a:r>
            <a:rPr lang="en-US" sz="1600" kern="100">
              <a:effectLst/>
              <a:latin typeface="Arial" panose="020B0604020202020204" pitchFamily="34" charset="0"/>
              <a:ea typeface="Calibri" panose="020F0502020204030204" pitchFamily="34" charset="0"/>
            </a:rPr>
            <a:t>Connections to rock formations</a:t>
          </a:r>
        </a:p>
        <a:p>
          <a:pPr marL="1143000" marR="0" lvl="2" indent="-228600">
            <a:lnSpc>
              <a:spcPct val="107000"/>
            </a:lnSpc>
            <a:spcBef>
              <a:spcPts val="0"/>
            </a:spcBef>
            <a:spcAft>
              <a:spcPts val="0"/>
            </a:spcAft>
            <a:buFont typeface="+mj-lt"/>
            <a:buAutoNum type="romanLcPeriod"/>
          </a:pPr>
          <a:r>
            <a:rPr lang="en-US" sz="1600" kern="100">
              <a:effectLst/>
              <a:latin typeface="Arial" panose="020B0604020202020204" pitchFamily="34" charset="0"/>
              <a:ea typeface="Calibri" panose="020F0502020204030204" pitchFamily="34" charset="0"/>
            </a:rPr>
            <a:t>Connections to zones of low fuel volumes such as golf course, prairie fuels, bodies of water</a:t>
          </a:r>
        </a:p>
        <a:p>
          <a:pPr marL="1143000" marR="0" lvl="2" indent="-228600">
            <a:lnSpc>
              <a:spcPct val="107000"/>
            </a:lnSpc>
            <a:spcBef>
              <a:spcPts val="0"/>
            </a:spcBef>
            <a:spcAft>
              <a:spcPts val="0"/>
            </a:spcAft>
            <a:buFont typeface="+mj-lt"/>
            <a:buAutoNum type="romanLcPeriod"/>
          </a:pPr>
          <a:r>
            <a:rPr lang="en-US" sz="1600" kern="100">
              <a:effectLst/>
              <a:latin typeface="Arial" panose="020B0604020202020204" pitchFamily="34" charset="0"/>
              <a:ea typeface="Calibri" panose="020F0502020204030204" pitchFamily="34" charset="0"/>
            </a:rPr>
            <a:t>Properties outside of district boundaries abutting platted areas.</a:t>
          </a:r>
        </a:p>
        <a:p>
          <a:pPr marL="742950" marR="0" lvl="1" indent="-285750">
            <a:lnSpc>
              <a:spcPct val="107000"/>
            </a:lnSpc>
            <a:spcBef>
              <a:spcPts val="0"/>
            </a:spcBef>
            <a:spcAft>
              <a:spcPts val="0"/>
            </a:spcAft>
            <a:buFont typeface="+mj-lt"/>
            <a:buAutoNum type="alphaLcPeriod"/>
          </a:pPr>
          <a:r>
            <a:rPr lang="en-US" sz="1600" kern="100">
              <a:effectLst/>
              <a:latin typeface="Arial" panose="020B0604020202020204" pitchFamily="34" charset="0"/>
              <a:ea typeface="Calibri" panose="020F0502020204030204" pitchFamily="34" charset="0"/>
            </a:rPr>
            <a:t>Fire Breaks (FB)- Areas cleared of fuels to allow firefighters to safely halt wildfire spread by use direct attack, water, or prescribed fire (black lining or burning out of fuels).</a:t>
          </a:r>
        </a:p>
        <a:p>
          <a:pPr marL="1143000" marR="0" lvl="2" indent="-228600">
            <a:lnSpc>
              <a:spcPct val="107000"/>
            </a:lnSpc>
            <a:spcBef>
              <a:spcPts val="0"/>
            </a:spcBef>
            <a:spcAft>
              <a:spcPts val="0"/>
            </a:spcAft>
            <a:buFont typeface="+mj-lt"/>
            <a:buAutoNum type="romanLcPeriod"/>
          </a:pPr>
          <a:r>
            <a:rPr lang="en-US" sz="1600" kern="100">
              <a:effectLst/>
              <a:latin typeface="Arial" panose="020B0604020202020204" pitchFamily="34" charset="0"/>
              <a:ea typeface="Calibri" panose="020F0502020204030204" pitchFamily="34" charset="0"/>
            </a:rPr>
            <a:t>Undeveloped rights-of-way (ROW) within Perry Park ranging from 60 to 90 feet wide including any previously treated fuels 30 to 50 feet outside of the ROW.</a:t>
          </a:r>
        </a:p>
        <a:p>
          <a:pPr marL="742950" marR="0" lvl="1" indent="-285750">
            <a:lnSpc>
              <a:spcPct val="107000"/>
            </a:lnSpc>
            <a:spcBef>
              <a:spcPts val="0"/>
            </a:spcBef>
            <a:spcAft>
              <a:spcPts val="0"/>
            </a:spcAft>
            <a:buFont typeface="+mj-lt"/>
            <a:buAutoNum type="alphaLcPeriod"/>
          </a:pPr>
          <a:r>
            <a:rPr lang="en-US" sz="1600" kern="100">
              <a:effectLst/>
              <a:latin typeface="Arial" panose="020B0604020202020204" pitchFamily="34" charset="0"/>
              <a:ea typeface="Calibri" panose="020F0502020204030204" pitchFamily="34" charset="0"/>
            </a:rPr>
            <a:t>Open Spaces abutting existing residences- Treatment objective is “fire adaption” to:</a:t>
          </a:r>
        </a:p>
        <a:p>
          <a:pPr marL="1143000" marR="0" lvl="2" indent="-228600">
            <a:lnSpc>
              <a:spcPct val="107000"/>
            </a:lnSpc>
            <a:spcBef>
              <a:spcPts val="0"/>
            </a:spcBef>
            <a:spcAft>
              <a:spcPts val="0"/>
            </a:spcAft>
            <a:buFont typeface="+mj-lt"/>
            <a:buAutoNum type="romanLcPeriod"/>
          </a:pPr>
          <a:r>
            <a:rPr lang="en-US" sz="1600" kern="100">
              <a:effectLst/>
              <a:latin typeface="Arial" panose="020B0604020202020204" pitchFamily="34" charset="0"/>
              <a:ea typeface="Calibri" panose="020F0502020204030204" pitchFamily="34" charset="0"/>
            </a:rPr>
            <a:t>Modify wildfire behavior and/or fire intensity.</a:t>
          </a:r>
        </a:p>
        <a:p>
          <a:pPr marL="1143000" marR="0" lvl="2" indent="-228600">
            <a:lnSpc>
              <a:spcPct val="107000"/>
            </a:lnSpc>
            <a:spcBef>
              <a:spcPts val="0"/>
            </a:spcBef>
            <a:spcAft>
              <a:spcPts val="0"/>
            </a:spcAft>
            <a:buFont typeface="+mj-lt"/>
            <a:buAutoNum type="romanLcPeriod"/>
          </a:pPr>
          <a:r>
            <a:rPr lang="en-US" sz="1600" kern="100">
              <a:effectLst/>
              <a:latin typeface="Arial" panose="020B0604020202020204" pitchFamily="34" charset="0"/>
              <a:ea typeface="Calibri" panose="020F0502020204030204" pitchFamily="34" charset="0"/>
            </a:rPr>
            <a:t>Allow safe and effective access by firefighters to contain or control wildfire.</a:t>
          </a:r>
        </a:p>
        <a:p>
          <a:pPr marL="1143000" marR="0" lvl="2" indent="-228600">
            <a:lnSpc>
              <a:spcPct val="107000"/>
            </a:lnSpc>
            <a:spcBef>
              <a:spcPts val="0"/>
            </a:spcBef>
            <a:spcAft>
              <a:spcPts val="0"/>
            </a:spcAft>
            <a:buFont typeface="+mj-lt"/>
            <a:buAutoNum type="romanLcPeriod"/>
          </a:pPr>
          <a:r>
            <a:rPr lang="en-US" sz="1600" kern="100">
              <a:effectLst/>
              <a:latin typeface="Arial" panose="020B0604020202020204" pitchFamily="34" charset="0"/>
              <a:ea typeface="Calibri" panose="020F0502020204030204" pitchFamily="34" charset="0"/>
            </a:rPr>
            <a:t>Improve the effectiveness of aerial firefighting resources.</a:t>
          </a:r>
        </a:p>
        <a:p>
          <a:pPr marL="1143000" marR="0" lvl="2" indent="-228600">
            <a:lnSpc>
              <a:spcPct val="107000"/>
            </a:lnSpc>
            <a:spcBef>
              <a:spcPts val="0"/>
            </a:spcBef>
            <a:spcAft>
              <a:spcPts val="0"/>
            </a:spcAft>
            <a:buFont typeface="+mj-lt"/>
            <a:buAutoNum type="romanLcPeriod"/>
          </a:pPr>
          <a:r>
            <a:rPr lang="en-US" sz="1600" kern="100">
              <a:effectLst/>
              <a:latin typeface="Arial" panose="020B0604020202020204" pitchFamily="34" charset="0"/>
              <a:ea typeface="Calibri" panose="020F0502020204030204" pitchFamily="34" charset="0"/>
            </a:rPr>
            <a:t>Minimize damage/destruction to the forest resource.</a:t>
          </a:r>
        </a:p>
        <a:p>
          <a:pPr marL="1143000" marR="0" lvl="2" indent="-228600">
            <a:lnSpc>
              <a:spcPct val="107000"/>
            </a:lnSpc>
            <a:spcBef>
              <a:spcPts val="0"/>
            </a:spcBef>
            <a:spcAft>
              <a:spcPts val="0"/>
            </a:spcAft>
            <a:buFont typeface="+mj-lt"/>
            <a:buAutoNum type="romanLcPeriod"/>
          </a:pPr>
          <a:r>
            <a:rPr lang="en-US" sz="1600" kern="100">
              <a:effectLst/>
              <a:latin typeface="Arial" panose="020B0604020202020204" pitchFamily="34" charset="0"/>
              <a:ea typeface="Calibri" panose="020F0502020204030204" pitchFamily="34" charset="0"/>
            </a:rPr>
            <a:t>Allow quick recovery of native vegetation.</a:t>
          </a:r>
        </a:p>
        <a:p>
          <a:pPr marL="1143000" marR="0" lvl="2" indent="-228600">
            <a:lnSpc>
              <a:spcPct val="107000"/>
            </a:lnSpc>
            <a:spcBef>
              <a:spcPts val="0"/>
            </a:spcBef>
            <a:spcAft>
              <a:spcPts val="0"/>
            </a:spcAft>
            <a:buFont typeface="+mj-lt"/>
            <a:buAutoNum type="romanLcPeriod"/>
          </a:pPr>
          <a:r>
            <a:rPr lang="en-US" sz="1600" kern="100">
              <a:effectLst/>
              <a:latin typeface="Arial" panose="020B0604020202020204" pitchFamily="34" charset="0"/>
              <a:ea typeface="Calibri" panose="020F0502020204030204" pitchFamily="34" charset="0"/>
            </a:rPr>
            <a:t>Minimize post-fire erosion.   </a:t>
          </a:r>
        </a:p>
        <a:p>
          <a:pPr marL="457200" marR="0" indent="-457200">
            <a:lnSpc>
              <a:spcPct val="107000"/>
            </a:lnSpc>
            <a:spcBef>
              <a:spcPts val="0"/>
            </a:spcBef>
            <a:spcAft>
              <a:spcPts val="0"/>
            </a:spcAft>
          </a:pPr>
          <a:endParaRPr lang="en-US" sz="1100" kern="100">
            <a:effectLst/>
            <a:latin typeface="Arial" panose="020B0604020202020204" pitchFamily="34" charset="0"/>
            <a:ea typeface="Calibri" panose="020F0502020204030204" pitchFamily="34" charset="0"/>
          </a:endParaRPr>
        </a:p>
        <a:p>
          <a:pPr marL="457200" marR="0" indent="-457200">
            <a:lnSpc>
              <a:spcPct val="107000"/>
            </a:lnSpc>
            <a:spcBef>
              <a:spcPts val="0"/>
            </a:spcBef>
            <a:spcAft>
              <a:spcPts val="0"/>
            </a:spcAft>
          </a:pPr>
          <a:r>
            <a:rPr lang="en-US" sz="1100" kern="100">
              <a:effectLst/>
              <a:latin typeface="Arial" panose="020B0604020202020204" pitchFamily="34" charset="0"/>
              <a:ea typeface="Calibri" panose="020F0502020204030204" pitchFamily="34" charset="0"/>
            </a:rPr>
            <a:t>Dennis, F. C. (2011). </a:t>
          </a:r>
          <a:r>
            <a:rPr lang="en-US" sz="1100" i="1" kern="100">
              <a:effectLst/>
              <a:latin typeface="Arial" panose="020B0604020202020204" pitchFamily="34" charset="0"/>
              <a:ea typeface="Calibri" panose="020F0502020204030204" pitchFamily="34" charset="0"/>
            </a:rPr>
            <a:t>Fuel Break Guidelines for Forested Subdivisions &amp; Communities.</a:t>
          </a:r>
          <a:r>
            <a:rPr lang="en-US" sz="1100" kern="100">
              <a:effectLst/>
              <a:latin typeface="Arial" panose="020B0604020202020204" pitchFamily="34" charset="0"/>
              <a:ea typeface="Calibri" panose="020F0502020204030204" pitchFamily="34" charset="0"/>
            </a:rPr>
            <a:t> Ft. Collins, Co: Colorado State Forest Service.</a:t>
          </a:r>
          <a:endParaRPr lang="en-US" sz="1600" kern="100">
            <a:effectLst/>
            <a:latin typeface="Arial" panose="020B0604020202020204" pitchFamily="34" charset="0"/>
            <a:ea typeface="Calibri" panose="020F0502020204030204" pitchFamily="34" charset="0"/>
          </a:endParaRPr>
        </a:p>
        <a:p>
          <a:pPr marL="0" marR="0">
            <a:spcBef>
              <a:spcPts val="0"/>
            </a:spcBef>
            <a:spcAft>
              <a:spcPts val="0"/>
            </a:spcAft>
          </a:pPr>
          <a:r>
            <a:rPr lang="en-US" sz="1100" kern="100">
              <a:effectLst/>
              <a:latin typeface="Arial" panose="020B0604020202020204" pitchFamily="34" charset="0"/>
              <a:ea typeface="Calibri" panose="020F0502020204030204" pitchFamily="34" charset="0"/>
            </a:rPr>
            <a:t> </a:t>
          </a: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9EFBA-6997-4298-9ED9-2702B3FC9666}">
  <sheetPr>
    <pageSetUpPr fitToPage="1"/>
  </sheetPr>
  <dimension ref="A1:O98"/>
  <sheetViews>
    <sheetView tabSelected="1" workbookViewId="0">
      <selection activeCell="E11" sqref="E11"/>
    </sheetView>
  </sheetViews>
  <sheetFormatPr defaultRowHeight="15" x14ac:dyDescent="0.25"/>
  <cols>
    <col min="1" max="1" width="9.7109375" customWidth="1"/>
    <col min="4" max="4" width="33.42578125" bestFit="1" customWidth="1"/>
    <col min="6" max="6" width="7.5703125" bestFit="1" customWidth="1"/>
    <col min="8" max="8" width="12.28515625" bestFit="1" customWidth="1"/>
    <col min="9" max="9" width="10.7109375" bestFit="1" customWidth="1"/>
    <col min="10" max="10" width="11.5703125" bestFit="1" customWidth="1"/>
    <col min="11" max="11" width="11.7109375" bestFit="1" customWidth="1"/>
    <col min="12" max="13" width="11.5703125" bestFit="1" customWidth="1"/>
    <col min="14" max="14" width="10.5703125" bestFit="1" customWidth="1"/>
    <col min="15" max="15" width="10" bestFit="1" customWidth="1"/>
  </cols>
  <sheetData>
    <row r="1" spans="1:15" ht="26.25" x14ac:dyDescent="0.4">
      <c r="A1" s="16" t="s">
        <v>134</v>
      </c>
    </row>
    <row r="2" spans="1:15" ht="26.25" x14ac:dyDescent="0.4">
      <c r="A2" s="16" t="s">
        <v>135</v>
      </c>
    </row>
    <row r="3" spans="1:15" x14ac:dyDescent="0.25">
      <c r="A3" t="s">
        <v>136</v>
      </c>
    </row>
    <row r="5" spans="1:15" ht="18.75" x14ac:dyDescent="0.3">
      <c r="A5" s="19" t="s">
        <v>137</v>
      </c>
    </row>
    <row r="6" spans="1:15" ht="18.75" x14ac:dyDescent="0.3">
      <c r="A6" s="19" t="s">
        <v>164</v>
      </c>
    </row>
    <row r="7" spans="1:15" ht="15.75" x14ac:dyDescent="0.25">
      <c r="A7" s="11" t="s">
        <v>138</v>
      </c>
    </row>
    <row r="8" spans="1:15" x14ac:dyDescent="0.25">
      <c r="B8" t="s">
        <v>142</v>
      </c>
    </row>
    <row r="9" spans="1:15" x14ac:dyDescent="0.25">
      <c r="B9" t="s">
        <v>171</v>
      </c>
    </row>
    <row r="10" spans="1:15" x14ac:dyDescent="0.25">
      <c r="B10" s="14" t="s">
        <v>165</v>
      </c>
      <c r="D10" s="21" t="s">
        <v>159</v>
      </c>
    </row>
    <row r="11" spans="1:15" x14ac:dyDescent="0.25">
      <c r="D11" s="25" t="s">
        <v>160</v>
      </c>
    </row>
    <row r="12" spans="1:15" x14ac:dyDescent="0.25">
      <c r="D12" s="33"/>
    </row>
    <row r="13" spans="1:15" ht="26.25" x14ac:dyDescent="0.4">
      <c r="A13" s="31" t="s">
        <v>175</v>
      </c>
    </row>
    <row r="15" spans="1:15" ht="30" x14ac:dyDescent="0.25">
      <c r="A15" s="2" t="s">
        <v>45</v>
      </c>
      <c r="B15" s="3" t="s">
        <v>46</v>
      </c>
      <c r="C15" s="2" t="s">
        <v>47</v>
      </c>
      <c r="D15" s="2" t="s">
        <v>48</v>
      </c>
      <c r="E15" s="2" t="s">
        <v>49</v>
      </c>
      <c r="F15" s="7" t="s">
        <v>50</v>
      </c>
      <c r="G15" s="3" t="s">
        <v>66</v>
      </c>
      <c r="H15" s="3" t="s">
        <v>67</v>
      </c>
      <c r="I15" s="3" t="s">
        <v>133</v>
      </c>
      <c r="J15" s="1">
        <v>2023</v>
      </c>
      <c r="K15" s="1">
        <v>2024</v>
      </c>
      <c r="L15" s="1">
        <v>2025</v>
      </c>
      <c r="M15" s="1">
        <v>2026</v>
      </c>
      <c r="N15" s="1">
        <v>2027</v>
      </c>
      <c r="O15" s="3" t="s">
        <v>141</v>
      </c>
    </row>
    <row r="16" spans="1:15" x14ac:dyDescent="0.25">
      <c r="A16" s="24">
        <v>1</v>
      </c>
      <c r="B16" s="24">
        <v>32</v>
      </c>
      <c r="C16" s="25" t="s">
        <v>8</v>
      </c>
      <c r="D16" s="26" t="s">
        <v>9</v>
      </c>
      <c r="E16" s="25">
        <v>12.475</v>
      </c>
      <c r="F16" s="24" t="s">
        <v>51</v>
      </c>
      <c r="G16" s="24">
        <v>2011</v>
      </c>
      <c r="H16" s="24" t="s">
        <v>68</v>
      </c>
      <c r="I16" s="27">
        <v>2800</v>
      </c>
      <c r="J16" s="28">
        <f>+O16</f>
        <v>34930</v>
      </c>
      <c r="K16" s="25"/>
      <c r="L16" s="25"/>
      <c r="M16" s="25"/>
      <c r="N16" s="25"/>
      <c r="O16" s="29">
        <f t="shared" ref="O16:O42" si="0">+I16*E16</f>
        <v>34930</v>
      </c>
    </row>
    <row r="17" spans="1:15" x14ac:dyDescent="0.25">
      <c r="A17" s="1">
        <v>1</v>
      </c>
      <c r="B17" s="1">
        <v>24</v>
      </c>
      <c r="C17" s="2" t="s">
        <v>10</v>
      </c>
      <c r="D17" s="3" t="s">
        <v>11</v>
      </c>
      <c r="E17" s="2">
        <v>16.07</v>
      </c>
      <c r="F17" s="1" t="s">
        <v>51</v>
      </c>
      <c r="G17" s="1">
        <v>2011</v>
      </c>
      <c r="H17" s="1" t="s">
        <v>68</v>
      </c>
      <c r="I17" s="8">
        <v>3500</v>
      </c>
      <c r="K17" s="13">
        <f>+O17</f>
        <v>56245</v>
      </c>
      <c r="L17" s="2"/>
      <c r="M17" s="2"/>
      <c r="N17" s="2"/>
      <c r="O17" s="9">
        <f t="shared" si="0"/>
        <v>56245</v>
      </c>
    </row>
    <row r="18" spans="1:15" x14ac:dyDescent="0.25">
      <c r="A18" s="1">
        <v>1</v>
      </c>
      <c r="B18" s="1">
        <v>25</v>
      </c>
      <c r="C18" s="2" t="s">
        <v>12</v>
      </c>
      <c r="D18" s="3" t="s">
        <v>13</v>
      </c>
      <c r="E18" s="2">
        <v>2.0289999999999999</v>
      </c>
      <c r="F18" s="1" t="s">
        <v>51</v>
      </c>
      <c r="G18" s="1">
        <v>2011</v>
      </c>
      <c r="H18" s="1" t="s">
        <v>68</v>
      </c>
      <c r="I18" s="8">
        <v>3500</v>
      </c>
      <c r="J18" s="13">
        <f>+O18</f>
        <v>7101.5</v>
      </c>
      <c r="K18" s="2"/>
      <c r="L18" s="2"/>
      <c r="M18" s="2"/>
      <c r="N18" s="2"/>
      <c r="O18" s="9">
        <f t="shared" si="0"/>
        <v>7101.5</v>
      </c>
    </row>
    <row r="19" spans="1:15" x14ac:dyDescent="0.25">
      <c r="A19" s="1">
        <v>1</v>
      </c>
      <c r="B19" s="1">
        <v>26</v>
      </c>
      <c r="C19" s="2" t="s">
        <v>14</v>
      </c>
      <c r="D19" s="3" t="s">
        <v>15</v>
      </c>
      <c r="E19" s="2">
        <v>1.446</v>
      </c>
      <c r="F19" s="1" t="s">
        <v>51</v>
      </c>
      <c r="G19" s="1">
        <v>2015</v>
      </c>
      <c r="H19" s="1" t="s">
        <v>68</v>
      </c>
      <c r="I19" s="8">
        <v>2800</v>
      </c>
      <c r="J19" s="13">
        <f>+O19</f>
        <v>4048.7999999999997</v>
      </c>
      <c r="K19" s="2"/>
      <c r="L19" s="2"/>
      <c r="M19" s="2"/>
      <c r="N19" s="2"/>
      <c r="O19" s="9">
        <f t="shared" si="0"/>
        <v>4048.7999999999997</v>
      </c>
    </row>
    <row r="20" spans="1:15" ht="30" x14ac:dyDescent="0.25">
      <c r="A20" s="1">
        <v>1</v>
      </c>
      <c r="B20" s="1">
        <v>27</v>
      </c>
      <c r="C20" s="2" t="s">
        <v>16</v>
      </c>
      <c r="D20" s="3" t="s">
        <v>17</v>
      </c>
      <c r="E20" s="2">
        <v>1.161</v>
      </c>
      <c r="F20" s="1" t="s">
        <v>51</v>
      </c>
      <c r="G20" s="1">
        <v>2022</v>
      </c>
      <c r="H20" s="1">
        <v>2025</v>
      </c>
      <c r="I20" s="8">
        <v>350</v>
      </c>
      <c r="J20" s="2"/>
      <c r="K20" s="2"/>
      <c r="L20" s="13">
        <f>+O20</f>
        <v>406.35</v>
      </c>
      <c r="M20" s="2"/>
      <c r="N20" s="2"/>
      <c r="O20" s="9">
        <f t="shared" si="0"/>
        <v>406.35</v>
      </c>
    </row>
    <row r="21" spans="1:15" ht="30" x14ac:dyDescent="0.25">
      <c r="A21" s="1">
        <v>1</v>
      </c>
      <c r="B21" s="1" t="s">
        <v>18</v>
      </c>
      <c r="C21" s="2" t="s">
        <v>19</v>
      </c>
      <c r="D21" s="3" t="s">
        <v>20</v>
      </c>
      <c r="E21" s="2">
        <v>10.179</v>
      </c>
      <c r="F21" s="1" t="s">
        <v>52</v>
      </c>
      <c r="G21" s="1">
        <v>2022</v>
      </c>
      <c r="H21" s="1">
        <v>2025</v>
      </c>
      <c r="I21" s="8">
        <v>350</v>
      </c>
      <c r="J21" s="2"/>
      <c r="K21" s="2"/>
      <c r="L21" s="13">
        <f>+O21</f>
        <v>3562.65</v>
      </c>
      <c r="M21" s="2"/>
      <c r="N21" s="2"/>
      <c r="O21" s="9">
        <f t="shared" si="0"/>
        <v>3562.65</v>
      </c>
    </row>
    <row r="22" spans="1:15" x14ac:dyDescent="0.25">
      <c r="A22" s="1">
        <v>1</v>
      </c>
      <c r="B22" s="1">
        <v>29</v>
      </c>
      <c r="C22" s="2" t="s">
        <v>21</v>
      </c>
      <c r="D22" s="3" t="s">
        <v>22</v>
      </c>
      <c r="E22" s="2">
        <v>11.32</v>
      </c>
      <c r="F22" s="1" t="s">
        <v>51</v>
      </c>
      <c r="G22" s="1">
        <v>2011</v>
      </c>
      <c r="H22" s="1" t="s">
        <v>68</v>
      </c>
      <c r="I22" s="8">
        <v>3500</v>
      </c>
      <c r="J22" s="13">
        <f>+O22</f>
        <v>39620</v>
      </c>
      <c r="K22" s="13"/>
      <c r="L22" s="2"/>
      <c r="M22" s="2"/>
      <c r="N22" s="2"/>
      <c r="O22" s="9">
        <f t="shared" si="0"/>
        <v>39620</v>
      </c>
    </row>
    <row r="23" spans="1:15" x14ac:dyDescent="0.25">
      <c r="A23" s="1">
        <v>1</v>
      </c>
      <c r="B23" s="1">
        <v>13</v>
      </c>
      <c r="C23" s="2" t="s">
        <v>23</v>
      </c>
      <c r="D23" s="3" t="s">
        <v>24</v>
      </c>
      <c r="E23" s="2">
        <v>5.72</v>
      </c>
      <c r="F23" s="1" t="s">
        <v>51</v>
      </c>
      <c r="G23" s="1">
        <v>2011</v>
      </c>
      <c r="H23" s="1">
        <v>2024</v>
      </c>
      <c r="I23" s="8">
        <v>2500</v>
      </c>
      <c r="J23" s="2"/>
      <c r="L23" s="13">
        <f>+O23</f>
        <v>14300</v>
      </c>
      <c r="M23" s="2"/>
      <c r="N23" s="2"/>
      <c r="O23" s="9">
        <f t="shared" si="0"/>
        <v>14300</v>
      </c>
    </row>
    <row r="24" spans="1:15" ht="30" x14ac:dyDescent="0.25">
      <c r="A24" s="1">
        <v>1</v>
      </c>
      <c r="B24" s="1">
        <v>16</v>
      </c>
      <c r="C24" s="2" t="s">
        <v>25</v>
      </c>
      <c r="D24" s="3" t="s">
        <v>26</v>
      </c>
      <c r="E24" s="2">
        <v>4.08</v>
      </c>
      <c r="F24" s="1" t="s">
        <v>51</v>
      </c>
      <c r="G24" s="1">
        <v>2015</v>
      </c>
      <c r="H24" s="1">
        <v>2024</v>
      </c>
      <c r="I24" s="8">
        <v>1800</v>
      </c>
      <c r="J24" s="2"/>
      <c r="K24" s="13">
        <f>+O24</f>
        <v>7344</v>
      </c>
      <c r="L24" s="2"/>
      <c r="M24" s="2"/>
      <c r="N24" s="2"/>
      <c r="O24" s="9">
        <f t="shared" si="0"/>
        <v>7344</v>
      </c>
    </row>
    <row r="25" spans="1:15" x14ac:dyDescent="0.25">
      <c r="A25" s="1">
        <v>1</v>
      </c>
      <c r="B25" s="1">
        <v>5</v>
      </c>
      <c r="C25" s="2" t="s">
        <v>2</v>
      </c>
      <c r="D25" s="3" t="s">
        <v>3</v>
      </c>
      <c r="E25" s="2">
        <v>1.96</v>
      </c>
      <c r="F25" s="1" t="s">
        <v>51</v>
      </c>
      <c r="G25" s="1">
        <v>2011</v>
      </c>
      <c r="H25" s="1">
        <v>2024</v>
      </c>
      <c r="I25" s="8">
        <v>1800</v>
      </c>
      <c r="J25" s="2"/>
      <c r="L25" s="13">
        <f>+O25</f>
        <v>3528</v>
      </c>
      <c r="M25" s="2"/>
      <c r="N25" s="2"/>
      <c r="O25" s="9">
        <f t="shared" si="0"/>
        <v>3528</v>
      </c>
    </row>
    <row r="26" spans="1:15" x14ac:dyDescent="0.25">
      <c r="A26" s="1">
        <v>1</v>
      </c>
      <c r="B26" s="1">
        <v>6</v>
      </c>
      <c r="C26" s="2" t="s">
        <v>4</v>
      </c>
      <c r="D26" s="3" t="s">
        <v>5</v>
      </c>
      <c r="E26" s="2">
        <v>3.61</v>
      </c>
      <c r="F26" s="1" t="s">
        <v>51</v>
      </c>
      <c r="G26" s="1">
        <v>2011</v>
      </c>
      <c r="H26" s="1">
        <v>2024</v>
      </c>
      <c r="I26" s="8">
        <v>1200</v>
      </c>
      <c r="J26" s="2"/>
      <c r="L26" s="13">
        <f>+O26</f>
        <v>4332</v>
      </c>
      <c r="M26" s="2"/>
      <c r="N26" s="2"/>
      <c r="O26" s="9">
        <f t="shared" si="0"/>
        <v>4332</v>
      </c>
    </row>
    <row r="27" spans="1:15" x14ac:dyDescent="0.25">
      <c r="A27" s="1">
        <v>1</v>
      </c>
      <c r="B27" s="1">
        <v>7</v>
      </c>
      <c r="C27" s="2" t="s">
        <v>6</v>
      </c>
      <c r="D27" s="3" t="s">
        <v>7</v>
      </c>
      <c r="E27" s="2">
        <v>6.44</v>
      </c>
      <c r="F27" s="1" t="s">
        <v>51</v>
      </c>
      <c r="G27" s="1">
        <v>2011</v>
      </c>
      <c r="H27" s="1">
        <v>2024</v>
      </c>
      <c r="I27" s="8">
        <v>1800</v>
      </c>
      <c r="J27" s="2"/>
      <c r="L27" s="13">
        <f>+O27</f>
        <v>11592</v>
      </c>
      <c r="M27" s="2"/>
      <c r="N27" s="2"/>
      <c r="O27" s="9">
        <f t="shared" si="0"/>
        <v>11592</v>
      </c>
    </row>
    <row r="28" spans="1:15" x14ac:dyDescent="0.25">
      <c r="A28" s="1">
        <v>1</v>
      </c>
      <c r="B28" s="1">
        <v>8</v>
      </c>
      <c r="C28" s="2" t="s">
        <v>27</v>
      </c>
      <c r="D28" s="3" t="s">
        <v>28</v>
      </c>
      <c r="E28" s="2">
        <v>11.17</v>
      </c>
      <c r="F28" s="1" t="s">
        <v>52</v>
      </c>
      <c r="G28" s="1">
        <v>2022</v>
      </c>
      <c r="H28" s="1">
        <v>2026</v>
      </c>
      <c r="I28" s="8">
        <v>1200</v>
      </c>
      <c r="J28" s="2"/>
      <c r="K28" s="2"/>
      <c r="L28" s="2"/>
      <c r="M28" s="13">
        <f>+O28</f>
        <v>13404</v>
      </c>
      <c r="N28" s="2"/>
      <c r="O28" s="9">
        <f t="shared" si="0"/>
        <v>13404</v>
      </c>
    </row>
    <row r="29" spans="1:15" x14ac:dyDescent="0.25">
      <c r="A29" s="1">
        <v>1</v>
      </c>
      <c r="B29" s="1">
        <v>9</v>
      </c>
      <c r="C29" s="2" t="s">
        <v>29</v>
      </c>
      <c r="D29" s="3" t="s">
        <v>30</v>
      </c>
      <c r="E29" s="2">
        <v>0.78600000000000003</v>
      </c>
      <c r="F29" s="1" t="s">
        <v>52</v>
      </c>
      <c r="G29" s="1">
        <v>2022</v>
      </c>
      <c r="H29" s="1">
        <v>2026</v>
      </c>
      <c r="I29" s="8">
        <v>350</v>
      </c>
      <c r="J29" s="2"/>
      <c r="K29" s="2"/>
      <c r="L29" s="2"/>
      <c r="M29" s="13">
        <f>+O29</f>
        <v>275.10000000000002</v>
      </c>
      <c r="N29" s="2"/>
      <c r="O29" s="9">
        <f t="shared" si="0"/>
        <v>275.10000000000002</v>
      </c>
    </row>
    <row r="30" spans="1:15" x14ac:dyDescent="0.25">
      <c r="A30" s="1">
        <v>1</v>
      </c>
      <c r="B30" s="1">
        <v>10</v>
      </c>
      <c r="C30" s="2" t="s">
        <v>31</v>
      </c>
      <c r="D30" s="3" t="s">
        <v>32</v>
      </c>
      <c r="E30" s="2">
        <v>0.44400000000000001</v>
      </c>
      <c r="F30" s="1" t="s">
        <v>52</v>
      </c>
      <c r="G30" s="1">
        <v>2022</v>
      </c>
      <c r="H30" s="1">
        <v>2026</v>
      </c>
      <c r="I30" s="8">
        <v>350</v>
      </c>
      <c r="J30" s="2"/>
      <c r="K30" s="2"/>
      <c r="L30" s="2"/>
      <c r="M30" s="13">
        <f>+O30</f>
        <v>155.4</v>
      </c>
      <c r="N30" s="2"/>
      <c r="O30" s="9">
        <f t="shared" si="0"/>
        <v>155.4</v>
      </c>
    </row>
    <row r="31" spans="1:15" x14ac:dyDescent="0.25">
      <c r="A31" s="1">
        <v>1</v>
      </c>
      <c r="B31" s="1">
        <v>11</v>
      </c>
      <c r="C31" s="2" t="s">
        <v>33</v>
      </c>
      <c r="D31" s="3" t="s">
        <v>34</v>
      </c>
      <c r="E31" s="2">
        <v>3.45</v>
      </c>
      <c r="F31" s="1" t="s">
        <v>51</v>
      </c>
      <c r="G31" s="1">
        <v>2011</v>
      </c>
      <c r="H31" s="1">
        <v>2024</v>
      </c>
      <c r="I31" s="8">
        <v>2800</v>
      </c>
      <c r="J31" s="2"/>
      <c r="L31" s="13">
        <f>+O31</f>
        <v>9660</v>
      </c>
      <c r="M31" s="2"/>
      <c r="N31" s="2"/>
      <c r="O31" s="9">
        <f t="shared" si="0"/>
        <v>9660</v>
      </c>
    </row>
    <row r="32" spans="1:15" ht="30" x14ac:dyDescent="0.25">
      <c r="A32" s="1">
        <v>1</v>
      </c>
      <c r="B32" s="1">
        <v>12</v>
      </c>
      <c r="C32" s="2" t="s">
        <v>35</v>
      </c>
      <c r="D32" s="3" t="s">
        <v>36</v>
      </c>
      <c r="E32" s="2">
        <v>4.3499999999999996</v>
      </c>
      <c r="F32" s="1" t="s">
        <v>52</v>
      </c>
      <c r="G32" s="1">
        <v>2022</v>
      </c>
      <c r="H32" s="1">
        <v>2026</v>
      </c>
      <c r="I32" s="8">
        <v>350</v>
      </c>
      <c r="J32" s="2"/>
      <c r="K32" s="2"/>
      <c r="L32" s="2"/>
      <c r="M32" s="13">
        <f>+O32</f>
        <v>1522.4999999999998</v>
      </c>
      <c r="N32" s="2"/>
      <c r="O32" s="9">
        <f t="shared" si="0"/>
        <v>1522.4999999999998</v>
      </c>
    </row>
    <row r="33" spans="1:15" ht="30" x14ac:dyDescent="0.25">
      <c r="A33" s="1">
        <v>1</v>
      </c>
      <c r="B33" s="1">
        <v>14</v>
      </c>
      <c r="C33" s="2" t="s">
        <v>37</v>
      </c>
      <c r="D33" s="3" t="s">
        <v>38</v>
      </c>
      <c r="E33" s="2">
        <v>2.08</v>
      </c>
      <c r="F33" s="1" t="s">
        <v>51</v>
      </c>
      <c r="G33" s="1">
        <v>2011</v>
      </c>
      <c r="H33" s="1">
        <v>2026</v>
      </c>
      <c r="I33" s="8">
        <v>1800</v>
      </c>
      <c r="J33" s="2"/>
      <c r="K33" s="2"/>
      <c r="L33" s="2"/>
      <c r="M33" s="13">
        <f>+O33</f>
        <v>3744</v>
      </c>
      <c r="N33" s="2"/>
      <c r="O33" s="9">
        <f t="shared" si="0"/>
        <v>3744</v>
      </c>
    </row>
    <row r="34" spans="1:15" ht="30" x14ac:dyDescent="0.25">
      <c r="A34" s="1">
        <v>1</v>
      </c>
      <c r="B34" s="1">
        <v>15</v>
      </c>
      <c r="C34" s="2" t="s">
        <v>39</v>
      </c>
      <c r="D34" s="3" t="s">
        <v>40</v>
      </c>
      <c r="E34" s="2">
        <v>1.26</v>
      </c>
      <c r="F34" s="1" t="s">
        <v>51</v>
      </c>
      <c r="G34" s="1">
        <v>2020</v>
      </c>
      <c r="H34" s="1">
        <v>2024</v>
      </c>
      <c r="I34" s="8">
        <v>350</v>
      </c>
      <c r="J34" s="2"/>
      <c r="K34" s="13">
        <f>+O34</f>
        <v>441</v>
      </c>
      <c r="L34" s="2"/>
      <c r="M34" s="2"/>
      <c r="N34" s="2"/>
      <c r="O34" s="9">
        <f t="shared" si="0"/>
        <v>441</v>
      </c>
    </row>
    <row r="35" spans="1:15" ht="30" x14ac:dyDescent="0.25">
      <c r="A35" s="1">
        <v>1</v>
      </c>
      <c r="B35" s="1">
        <v>17</v>
      </c>
      <c r="C35" s="2" t="s">
        <v>41</v>
      </c>
      <c r="D35" s="3" t="s">
        <v>42</v>
      </c>
      <c r="E35" s="2">
        <v>1.24</v>
      </c>
      <c r="F35" s="1" t="s">
        <v>51</v>
      </c>
      <c r="G35" s="1">
        <v>2022</v>
      </c>
      <c r="H35" s="1">
        <v>2027</v>
      </c>
      <c r="I35" s="8">
        <v>350</v>
      </c>
      <c r="J35" s="2"/>
      <c r="K35" s="2"/>
      <c r="L35" s="2"/>
      <c r="M35" s="13">
        <f>+O35</f>
        <v>434</v>
      </c>
      <c r="N35" s="2"/>
      <c r="O35" s="9">
        <f t="shared" si="0"/>
        <v>434</v>
      </c>
    </row>
    <row r="36" spans="1:15" ht="30" x14ac:dyDescent="0.25">
      <c r="A36" s="1">
        <v>1</v>
      </c>
      <c r="B36" s="1">
        <v>18</v>
      </c>
      <c r="C36" s="2" t="s">
        <v>43</v>
      </c>
      <c r="D36" s="3" t="s">
        <v>44</v>
      </c>
      <c r="E36" s="2">
        <v>59.27</v>
      </c>
      <c r="F36" s="1" t="s">
        <v>52</v>
      </c>
      <c r="G36" s="1">
        <v>2022</v>
      </c>
      <c r="H36" s="1">
        <v>2025</v>
      </c>
      <c r="I36" s="8">
        <v>200</v>
      </c>
      <c r="J36" s="2"/>
      <c r="K36" s="2"/>
      <c r="L36" s="13">
        <f>+O36</f>
        <v>11854</v>
      </c>
      <c r="M36" s="2"/>
      <c r="N36" s="2"/>
      <c r="O36" s="9">
        <f t="shared" si="0"/>
        <v>11854</v>
      </c>
    </row>
    <row r="37" spans="1:15" ht="45" x14ac:dyDescent="0.25">
      <c r="A37" s="1">
        <v>2</v>
      </c>
      <c r="B37" s="1">
        <v>21</v>
      </c>
      <c r="C37" s="2" t="s">
        <v>75</v>
      </c>
      <c r="D37" s="3" t="s">
        <v>76</v>
      </c>
      <c r="E37" s="2">
        <v>7.6589999999999998</v>
      </c>
      <c r="F37" s="1" t="s">
        <v>52</v>
      </c>
      <c r="G37" s="1"/>
      <c r="H37" s="1">
        <v>2026</v>
      </c>
      <c r="I37" s="8">
        <v>1800</v>
      </c>
      <c r="J37" s="2"/>
      <c r="K37" s="2"/>
      <c r="L37" s="2"/>
      <c r="M37" s="13">
        <f>+O37</f>
        <v>13786.199999999999</v>
      </c>
      <c r="N37" s="2"/>
      <c r="O37" s="9">
        <f t="shared" si="0"/>
        <v>13786.199999999999</v>
      </c>
    </row>
    <row r="38" spans="1:15" x14ac:dyDescent="0.25">
      <c r="A38" s="1">
        <v>2</v>
      </c>
      <c r="B38" s="1">
        <v>22</v>
      </c>
      <c r="C38" s="2" t="s">
        <v>77</v>
      </c>
      <c r="D38" s="3" t="s">
        <v>78</v>
      </c>
      <c r="E38" s="2">
        <v>9.7200000000000006</v>
      </c>
      <c r="F38" s="1" t="s">
        <v>52</v>
      </c>
      <c r="G38" s="1"/>
      <c r="H38" s="1">
        <v>2026</v>
      </c>
      <c r="I38" s="8">
        <v>1800</v>
      </c>
      <c r="J38" s="2"/>
      <c r="K38" s="2"/>
      <c r="L38" s="2"/>
      <c r="M38" s="13">
        <f>+O38</f>
        <v>17496</v>
      </c>
      <c r="N38" s="2"/>
      <c r="O38" s="9">
        <f t="shared" si="0"/>
        <v>17496</v>
      </c>
    </row>
    <row r="39" spans="1:15" x14ac:dyDescent="0.25">
      <c r="A39" s="1">
        <v>3</v>
      </c>
      <c r="B39" s="1">
        <v>33</v>
      </c>
      <c r="C39" s="2" t="s">
        <v>89</v>
      </c>
      <c r="D39" s="3" t="s">
        <v>90</v>
      </c>
      <c r="E39" s="2">
        <v>5.23</v>
      </c>
      <c r="F39" s="1" t="s">
        <v>131</v>
      </c>
      <c r="G39" s="1"/>
      <c r="H39" s="1" t="s">
        <v>132</v>
      </c>
      <c r="I39" s="8">
        <v>2500</v>
      </c>
      <c r="J39" s="2"/>
      <c r="K39" s="2"/>
      <c r="L39" s="2"/>
      <c r="M39" s="2"/>
      <c r="N39" s="13"/>
      <c r="O39" s="9">
        <f t="shared" si="0"/>
        <v>13075.000000000002</v>
      </c>
    </row>
    <row r="40" spans="1:15" x14ac:dyDescent="0.25">
      <c r="A40" s="1">
        <v>3</v>
      </c>
      <c r="B40" s="1">
        <v>34</v>
      </c>
      <c r="C40" s="2" t="s">
        <v>91</v>
      </c>
      <c r="D40" s="3" t="s">
        <v>92</v>
      </c>
      <c r="E40" s="2">
        <v>6.21</v>
      </c>
      <c r="F40" s="1" t="s">
        <v>131</v>
      </c>
      <c r="G40" s="1"/>
      <c r="H40" s="1" t="s">
        <v>132</v>
      </c>
      <c r="I40" s="8">
        <v>2500</v>
      </c>
      <c r="J40" s="2"/>
      <c r="K40" s="2"/>
      <c r="L40" s="2"/>
      <c r="M40" s="2"/>
      <c r="N40" s="13"/>
      <c r="O40" s="9">
        <f t="shared" si="0"/>
        <v>15525</v>
      </c>
    </row>
    <row r="41" spans="1:15" x14ac:dyDescent="0.25">
      <c r="A41" s="1">
        <v>3</v>
      </c>
      <c r="B41" s="1">
        <v>35</v>
      </c>
      <c r="C41" s="2" t="s">
        <v>93</v>
      </c>
      <c r="D41" s="3" t="s">
        <v>94</v>
      </c>
      <c r="E41" s="2">
        <v>2.7</v>
      </c>
      <c r="F41" s="1" t="s">
        <v>131</v>
      </c>
      <c r="G41" s="1"/>
      <c r="H41" s="1" t="s">
        <v>132</v>
      </c>
      <c r="I41" s="8">
        <v>2500</v>
      </c>
      <c r="J41" s="2"/>
      <c r="K41" s="2"/>
      <c r="L41" s="2"/>
      <c r="M41" s="2"/>
      <c r="N41" s="13"/>
      <c r="O41" s="9">
        <f t="shared" si="0"/>
        <v>6750</v>
      </c>
    </row>
    <row r="42" spans="1:15" x14ac:dyDescent="0.25">
      <c r="A42" s="1">
        <v>3</v>
      </c>
      <c r="B42" s="1">
        <v>36</v>
      </c>
      <c r="C42" s="2" t="s">
        <v>95</v>
      </c>
      <c r="D42" s="3" t="s">
        <v>96</v>
      </c>
      <c r="E42" s="2">
        <v>4.17</v>
      </c>
      <c r="F42" s="1" t="s">
        <v>131</v>
      </c>
      <c r="G42" s="1"/>
      <c r="H42" s="1" t="s">
        <v>132</v>
      </c>
      <c r="I42" s="8">
        <v>2500</v>
      </c>
      <c r="J42" s="2"/>
      <c r="K42" s="2"/>
      <c r="L42" s="2"/>
      <c r="M42" s="2"/>
      <c r="N42" s="13"/>
      <c r="O42" s="9">
        <f t="shared" si="0"/>
        <v>10425</v>
      </c>
    </row>
    <row r="43" spans="1:15" x14ac:dyDescent="0.25">
      <c r="A43" s="4"/>
      <c r="B43" s="4"/>
      <c r="D43" s="5"/>
      <c r="F43" s="4"/>
      <c r="G43" s="4"/>
      <c r="H43" s="4"/>
      <c r="I43" s="32" t="s">
        <v>170</v>
      </c>
      <c r="J43" s="13">
        <f t="shared" ref="J43:O43" si="1">SUM(J16:J42)</f>
        <v>85700.3</v>
      </c>
      <c r="K43" s="9">
        <f t="shared" si="1"/>
        <v>64030</v>
      </c>
      <c r="L43" s="9">
        <f t="shared" si="1"/>
        <v>59235</v>
      </c>
      <c r="M43" s="9">
        <f t="shared" si="1"/>
        <v>50817.2</v>
      </c>
      <c r="N43" s="13">
        <f t="shared" si="1"/>
        <v>0</v>
      </c>
      <c r="O43" s="13">
        <f t="shared" si="1"/>
        <v>305557.5</v>
      </c>
    </row>
    <row r="44" spans="1:15" x14ac:dyDescent="0.25">
      <c r="A44" s="4"/>
      <c r="B44" s="4"/>
      <c r="D44" s="5"/>
      <c r="F44" s="4"/>
      <c r="G44" s="4"/>
      <c r="H44" s="4"/>
    </row>
    <row r="45" spans="1:15" ht="26.25" x14ac:dyDescent="0.4">
      <c r="A45" s="30" t="s">
        <v>161</v>
      </c>
      <c r="B45" s="4"/>
      <c r="D45" s="5"/>
      <c r="F45" s="4"/>
      <c r="G45" s="4"/>
      <c r="H45" s="4"/>
      <c r="J45" s="12"/>
      <c r="N45" s="12"/>
      <c r="O45" s="12"/>
    </row>
    <row r="46" spans="1:15" x14ac:dyDescent="0.25">
      <c r="B46" s="4"/>
    </row>
    <row r="47" spans="1:15" ht="21" x14ac:dyDescent="0.35">
      <c r="A47" s="6" t="s">
        <v>156</v>
      </c>
      <c r="J47" s="1">
        <v>2023</v>
      </c>
      <c r="K47" s="1">
        <v>2024</v>
      </c>
      <c r="L47" s="1">
        <v>2025</v>
      </c>
      <c r="M47" s="1">
        <v>2026</v>
      </c>
      <c r="N47" s="1">
        <v>2027</v>
      </c>
    </row>
    <row r="48" spans="1:15" x14ac:dyDescent="0.25">
      <c r="A48" s="1">
        <v>1</v>
      </c>
      <c r="B48" s="2"/>
      <c r="C48" s="2"/>
      <c r="D48" s="2" t="s">
        <v>162</v>
      </c>
      <c r="E48" s="2">
        <v>5</v>
      </c>
      <c r="F48" s="1" t="s">
        <v>56</v>
      </c>
      <c r="G48" s="1">
        <v>2022</v>
      </c>
      <c r="H48" s="1">
        <v>2023</v>
      </c>
      <c r="I48" s="10">
        <v>1200</v>
      </c>
      <c r="J48" s="13">
        <f>+I48*E48</f>
        <v>6000</v>
      </c>
      <c r="K48" s="2"/>
      <c r="L48" s="13"/>
      <c r="M48" s="2"/>
      <c r="N48" s="2"/>
      <c r="O48" s="9">
        <f>SUM(J48:N48)</f>
        <v>6000</v>
      </c>
    </row>
    <row r="49" spans="1:15" x14ac:dyDescent="0.25">
      <c r="A49" s="1"/>
      <c r="B49" s="2"/>
      <c r="C49" s="2"/>
      <c r="D49" s="2" t="s">
        <v>163</v>
      </c>
      <c r="E49" s="2">
        <v>5</v>
      </c>
      <c r="F49" s="1" t="s">
        <v>56</v>
      </c>
      <c r="G49" s="1"/>
      <c r="H49" s="1">
        <v>2025</v>
      </c>
      <c r="I49" s="10">
        <v>350</v>
      </c>
      <c r="J49" s="13"/>
      <c r="K49" s="2"/>
      <c r="L49" s="13">
        <f>+I49*E49</f>
        <v>1750</v>
      </c>
      <c r="M49" s="2"/>
      <c r="N49" s="13">
        <f>+L49</f>
        <v>1750</v>
      </c>
      <c r="O49" s="9">
        <f>SUM(J49:N49)</f>
        <v>3500</v>
      </c>
    </row>
    <row r="50" spans="1:15" x14ac:dyDescent="0.25">
      <c r="A50" s="1">
        <v>1</v>
      </c>
      <c r="B50" s="2"/>
      <c r="C50" s="2"/>
      <c r="D50" s="2" t="s">
        <v>53</v>
      </c>
      <c r="E50" s="2"/>
      <c r="F50" s="1" t="s">
        <v>56</v>
      </c>
      <c r="G50" s="2"/>
      <c r="H50" s="2"/>
      <c r="I50" s="9"/>
      <c r="J50" s="2"/>
      <c r="K50" s="2"/>
      <c r="L50" s="2"/>
      <c r="M50" s="2"/>
      <c r="N50" s="2"/>
      <c r="O50" s="2"/>
    </row>
    <row r="51" spans="1:15" x14ac:dyDescent="0.25">
      <c r="A51" s="1">
        <v>2</v>
      </c>
      <c r="B51" s="2"/>
      <c r="C51" s="2"/>
      <c r="D51" s="2" t="s">
        <v>54</v>
      </c>
      <c r="E51" s="2"/>
      <c r="F51" s="1" t="s">
        <v>56</v>
      </c>
      <c r="G51" s="2"/>
      <c r="H51" s="2"/>
      <c r="I51" s="9"/>
      <c r="J51" s="2"/>
      <c r="K51" s="2"/>
      <c r="L51" s="2"/>
      <c r="M51" s="2"/>
      <c r="N51" s="2"/>
      <c r="O51" s="2"/>
    </row>
    <row r="52" spans="1:15" x14ac:dyDescent="0.25">
      <c r="A52" s="1">
        <v>1</v>
      </c>
      <c r="B52" s="2"/>
      <c r="C52" s="2"/>
      <c r="D52" s="2" t="s">
        <v>55</v>
      </c>
      <c r="E52" s="2"/>
      <c r="F52" s="1" t="s">
        <v>56</v>
      </c>
      <c r="G52" s="2"/>
      <c r="H52" s="2"/>
      <c r="I52" s="9"/>
      <c r="J52" s="2"/>
      <c r="K52" s="2"/>
      <c r="L52" s="2"/>
      <c r="M52" s="2"/>
      <c r="N52" s="2"/>
      <c r="O52" s="2"/>
    </row>
    <row r="53" spans="1:15" x14ac:dyDescent="0.25">
      <c r="A53" s="4"/>
      <c r="F53" s="4"/>
      <c r="I53" t="s">
        <v>166</v>
      </c>
      <c r="J53" s="13">
        <f t="shared" ref="J53:O53" si="2">SUM(J48:J52)</f>
        <v>6000</v>
      </c>
      <c r="K53" s="2">
        <f t="shared" si="2"/>
        <v>0</v>
      </c>
      <c r="L53" s="13">
        <f t="shared" si="2"/>
        <v>1750</v>
      </c>
      <c r="M53" s="2">
        <f t="shared" si="2"/>
        <v>0</v>
      </c>
      <c r="N53" s="13">
        <f t="shared" si="2"/>
        <v>1750</v>
      </c>
      <c r="O53" s="13">
        <f t="shared" si="2"/>
        <v>9500</v>
      </c>
    </row>
    <row r="55" spans="1:15" ht="21" x14ac:dyDescent="0.35">
      <c r="A55" s="6" t="s">
        <v>157</v>
      </c>
      <c r="J55" s="1">
        <v>2023</v>
      </c>
      <c r="K55" s="1">
        <v>2024</v>
      </c>
      <c r="L55" s="1">
        <v>2025</v>
      </c>
      <c r="M55" s="1">
        <v>2026</v>
      </c>
      <c r="N55" s="1">
        <v>2027</v>
      </c>
      <c r="O55" s="1"/>
    </row>
    <row r="56" spans="1:15" x14ac:dyDescent="0.25">
      <c r="A56" s="1">
        <v>1</v>
      </c>
      <c r="B56" s="2"/>
      <c r="C56" s="2"/>
      <c r="D56" s="2" t="s">
        <v>57</v>
      </c>
      <c r="E56" s="2">
        <v>8</v>
      </c>
      <c r="F56" s="1" t="s">
        <v>62</v>
      </c>
      <c r="G56" s="2">
        <v>2022</v>
      </c>
      <c r="H56" s="2">
        <v>2025</v>
      </c>
      <c r="I56" s="9">
        <v>350</v>
      </c>
      <c r="J56" s="2"/>
      <c r="K56" s="2"/>
      <c r="L56" s="13">
        <f>+I56*E56</f>
        <v>2800</v>
      </c>
      <c r="M56" s="2"/>
      <c r="N56" s="2"/>
      <c r="O56" s="9">
        <f>SUM(J56:N56)</f>
        <v>2800</v>
      </c>
    </row>
    <row r="57" spans="1:15" x14ac:dyDescent="0.25">
      <c r="A57" s="1">
        <v>1</v>
      </c>
      <c r="B57" s="2"/>
      <c r="C57" s="2"/>
      <c r="D57" s="2" t="s">
        <v>58</v>
      </c>
      <c r="E57" s="2">
        <v>4</v>
      </c>
      <c r="F57" s="1" t="s">
        <v>62</v>
      </c>
      <c r="G57" s="2">
        <v>2022</v>
      </c>
      <c r="H57" s="2">
        <v>2025</v>
      </c>
      <c r="I57" s="9">
        <v>350</v>
      </c>
      <c r="J57" s="2"/>
      <c r="K57" s="2"/>
      <c r="L57" s="13">
        <f>+I57*E57</f>
        <v>1400</v>
      </c>
      <c r="M57" s="2"/>
      <c r="N57" s="2"/>
      <c r="O57" s="9">
        <f>+I57*E57</f>
        <v>1400</v>
      </c>
    </row>
    <row r="58" spans="1:15" x14ac:dyDescent="0.25">
      <c r="A58" s="1">
        <v>1</v>
      </c>
      <c r="B58" s="2"/>
      <c r="C58" s="2"/>
      <c r="D58" s="2" t="s">
        <v>59</v>
      </c>
      <c r="E58" s="2">
        <v>3</v>
      </c>
      <c r="F58" s="1" t="s">
        <v>62</v>
      </c>
      <c r="G58" s="2">
        <v>2019</v>
      </c>
      <c r="H58" s="2">
        <v>2024</v>
      </c>
      <c r="I58" s="9">
        <v>350</v>
      </c>
      <c r="J58" s="2"/>
      <c r="K58" s="9">
        <f>+I58*E58</f>
        <v>1050</v>
      </c>
      <c r="L58" s="9"/>
      <c r="M58" s="9"/>
      <c r="N58" s="9">
        <f>+K58</f>
        <v>1050</v>
      </c>
      <c r="O58" s="9">
        <f>SUM(J58:N58)</f>
        <v>2100</v>
      </c>
    </row>
    <row r="59" spans="1:15" x14ac:dyDescent="0.25">
      <c r="A59" s="1">
        <v>1</v>
      </c>
      <c r="B59" s="2"/>
      <c r="C59" s="2"/>
      <c r="D59" s="2" t="s">
        <v>60</v>
      </c>
      <c r="E59" s="2">
        <v>1.5</v>
      </c>
      <c r="F59" s="1" t="s">
        <v>62</v>
      </c>
      <c r="G59" s="2">
        <v>2022</v>
      </c>
      <c r="H59" s="2">
        <v>2025</v>
      </c>
      <c r="I59" s="9">
        <v>350</v>
      </c>
      <c r="J59" s="2"/>
      <c r="K59" s="2"/>
      <c r="L59" s="13">
        <f>+O59</f>
        <v>525</v>
      </c>
      <c r="M59" s="2"/>
      <c r="N59" s="2"/>
      <c r="O59" s="9">
        <f>+I59*E59</f>
        <v>525</v>
      </c>
    </row>
    <row r="60" spans="1:15" x14ac:dyDescent="0.25">
      <c r="A60" s="1">
        <v>1</v>
      </c>
      <c r="B60" s="2"/>
      <c r="C60" s="2"/>
      <c r="D60" s="2" t="s">
        <v>61</v>
      </c>
      <c r="E60" s="2">
        <v>30</v>
      </c>
      <c r="F60" s="1" t="s">
        <v>62</v>
      </c>
      <c r="G60" s="2">
        <v>2021</v>
      </c>
      <c r="H60" s="2">
        <v>2024</v>
      </c>
      <c r="I60" s="9">
        <v>350</v>
      </c>
      <c r="J60" s="2"/>
      <c r="K60" s="13"/>
      <c r="L60" s="9"/>
      <c r="M60" s="9">
        <f>+I60*E60</f>
        <v>10500</v>
      </c>
      <c r="N60" s="2"/>
      <c r="O60" s="9">
        <f>+I60*E60</f>
        <v>10500</v>
      </c>
    </row>
    <row r="61" spans="1:15" x14ac:dyDescent="0.25">
      <c r="A61" s="4"/>
      <c r="F61" s="4"/>
      <c r="I61" t="s">
        <v>166</v>
      </c>
      <c r="J61" s="9">
        <f t="shared" ref="J61:O61" si="3">SUM(J56:J60)</f>
        <v>0</v>
      </c>
      <c r="K61" s="9">
        <f t="shared" si="3"/>
        <v>1050</v>
      </c>
      <c r="L61" s="9">
        <f t="shared" si="3"/>
        <v>4725</v>
      </c>
      <c r="M61" s="9">
        <f t="shared" si="3"/>
        <v>10500</v>
      </c>
      <c r="N61" s="9">
        <f t="shared" si="3"/>
        <v>1050</v>
      </c>
      <c r="O61" s="13">
        <f t="shared" si="3"/>
        <v>17325</v>
      </c>
    </row>
    <row r="63" spans="1:15" ht="21" x14ac:dyDescent="0.35">
      <c r="A63" s="6" t="s">
        <v>158</v>
      </c>
      <c r="J63" s="1">
        <v>2023</v>
      </c>
      <c r="K63" s="1">
        <v>2024</v>
      </c>
      <c r="L63" s="1">
        <v>2025</v>
      </c>
      <c r="M63" s="1">
        <v>2026</v>
      </c>
      <c r="N63" s="1">
        <v>2027</v>
      </c>
      <c r="O63" s="2"/>
    </row>
    <row r="64" spans="1:15" x14ac:dyDescent="0.25">
      <c r="A64" s="1">
        <v>1</v>
      </c>
      <c r="B64" s="2"/>
      <c r="C64" s="2"/>
      <c r="D64" s="2" t="s">
        <v>63</v>
      </c>
      <c r="E64" s="2">
        <v>25</v>
      </c>
      <c r="F64" s="1" t="s">
        <v>52</v>
      </c>
      <c r="G64" s="2">
        <v>2022</v>
      </c>
      <c r="H64" s="2">
        <v>2026</v>
      </c>
      <c r="I64" s="9">
        <v>350</v>
      </c>
      <c r="J64" s="2"/>
      <c r="K64" s="2"/>
      <c r="L64" s="2"/>
      <c r="M64" s="13">
        <f>+I64*E64</f>
        <v>8750</v>
      </c>
      <c r="N64" s="2"/>
      <c r="O64" s="9">
        <f>+I64*E64</f>
        <v>8750</v>
      </c>
    </row>
    <row r="65" spans="1:15" x14ac:dyDescent="0.25">
      <c r="A65" s="20">
        <v>1</v>
      </c>
      <c r="B65" s="21"/>
      <c r="C65" s="21"/>
      <c r="D65" s="21" t="s">
        <v>154</v>
      </c>
      <c r="E65" s="21">
        <v>25</v>
      </c>
      <c r="F65" s="20" t="s">
        <v>52</v>
      </c>
      <c r="G65" s="21">
        <v>2023</v>
      </c>
      <c r="H65" s="21">
        <v>2023</v>
      </c>
      <c r="I65" s="22" t="s">
        <v>155</v>
      </c>
      <c r="J65" s="22">
        <v>10000</v>
      </c>
      <c r="K65" s="21"/>
      <c r="L65" s="21"/>
      <c r="M65" s="23"/>
      <c r="N65" s="21"/>
      <c r="O65" s="22">
        <f>SUM(J65:N65)</f>
        <v>10000</v>
      </c>
    </row>
    <row r="66" spans="1:15" x14ac:dyDescent="0.25">
      <c r="A66" s="1">
        <v>2</v>
      </c>
      <c r="B66" s="2"/>
      <c r="C66" s="2"/>
      <c r="D66" s="2" t="s">
        <v>64</v>
      </c>
      <c r="E66" s="2">
        <v>30</v>
      </c>
      <c r="F66" s="1" t="s">
        <v>52</v>
      </c>
      <c r="G66" s="2">
        <v>2021</v>
      </c>
      <c r="H66" s="2">
        <v>2024</v>
      </c>
      <c r="I66" s="9">
        <v>350</v>
      </c>
      <c r="J66" s="2"/>
      <c r="K66" s="2"/>
      <c r="L66" s="13">
        <f>+O66</f>
        <v>10500</v>
      </c>
      <c r="M66" s="2"/>
      <c r="N66" s="2"/>
      <c r="O66" s="9">
        <f>+I66*E66</f>
        <v>10500</v>
      </c>
    </row>
    <row r="67" spans="1:15" x14ac:dyDescent="0.25">
      <c r="A67" s="1">
        <v>2</v>
      </c>
      <c r="B67" s="2"/>
      <c r="C67" s="2"/>
      <c r="D67" s="2" t="s">
        <v>65</v>
      </c>
      <c r="E67" s="2">
        <v>10</v>
      </c>
      <c r="F67" s="1" t="s">
        <v>52</v>
      </c>
      <c r="G67" s="2">
        <v>2021</v>
      </c>
      <c r="H67" s="2">
        <v>2024</v>
      </c>
      <c r="I67" s="9">
        <v>350</v>
      </c>
      <c r="J67" s="2"/>
      <c r="K67" s="2"/>
      <c r="L67" s="13">
        <f>+O67</f>
        <v>3500</v>
      </c>
      <c r="M67" s="13">
        <f ca="1">SUM(M64:M67)</f>
        <v>0</v>
      </c>
      <c r="N67" s="2"/>
      <c r="O67" s="9">
        <f>+I67*E67</f>
        <v>3500</v>
      </c>
    </row>
    <row r="68" spans="1:15" x14ac:dyDescent="0.25">
      <c r="I68" t="s">
        <v>166</v>
      </c>
      <c r="J68" s="9">
        <f>SUM(J64:J67)</f>
        <v>10000</v>
      </c>
      <c r="K68" s="9">
        <f>SUM(K64:K67)</f>
        <v>0</v>
      </c>
      <c r="L68" s="9">
        <f>SUM(L64:L67)</f>
        <v>14000</v>
      </c>
      <c r="M68" s="9">
        <f>+M64</f>
        <v>8750</v>
      </c>
      <c r="N68" s="9"/>
      <c r="O68" s="13">
        <f>SUM(O64:O67)</f>
        <v>32750</v>
      </c>
    </row>
    <row r="70" spans="1:15" ht="26.25" x14ac:dyDescent="0.4">
      <c r="A70" s="6"/>
      <c r="D70" s="31" t="s">
        <v>167</v>
      </c>
    </row>
    <row r="71" spans="1:15" x14ac:dyDescent="0.25">
      <c r="D71" s="2" t="s">
        <v>168</v>
      </c>
      <c r="E71" s="2"/>
      <c r="F71" s="2"/>
      <c r="G71" s="2"/>
      <c r="H71" s="2"/>
      <c r="I71" s="2"/>
      <c r="J71" s="13">
        <f t="shared" ref="J71:O71" si="4">+J53+J61+J68</f>
        <v>16000</v>
      </c>
      <c r="K71" s="13">
        <f t="shared" si="4"/>
        <v>1050</v>
      </c>
      <c r="L71" s="13">
        <f t="shared" si="4"/>
        <v>20475</v>
      </c>
      <c r="M71" s="13">
        <f t="shared" si="4"/>
        <v>19250</v>
      </c>
      <c r="N71" s="13">
        <f t="shared" si="4"/>
        <v>2800</v>
      </c>
      <c r="O71" s="13">
        <f t="shared" si="4"/>
        <v>59575</v>
      </c>
    </row>
    <row r="72" spans="1:15" x14ac:dyDescent="0.25">
      <c r="D72" s="3" t="s">
        <v>169</v>
      </c>
      <c r="E72" s="2"/>
      <c r="F72" s="2"/>
      <c r="G72" s="2"/>
      <c r="H72" s="2"/>
      <c r="I72" s="2"/>
      <c r="J72" s="13">
        <f t="shared" ref="J72:O72" si="5">+J43</f>
        <v>85700.3</v>
      </c>
      <c r="K72" s="13">
        <f t="shared" si="5"/>
        <v>64030</v>
      </c>
      <c r="L72" s="13">
        <f t="shared" si="5"/>
        <v>59235</v>
      </c>
      <c r="M72" s="13">
        <f t="shared" si="5"/>
        <v>50817.2</v>
      </c>
      <c r="N72" s="13">
        <f t="shared" si="5"/>
        <v>0</v>
      </c>
      <c r="O72" s="13">
        <f t="shared" si="5"/>
        <v>305557.5</v>
      </c>
    </row>
    <row r="73" spans="1:15" x14ac:dyDescent="0.25">
      <c r="D73" s="5"/>
      <c r="I73" s="2" t="s">
        <v>170</v>
      </c>
      <c r="J73" s="13">
        <f>SUM(J71:J72)</f>
        <v>101700.3</v>
      </c>
      <c r="K73" s="13">
        <f>SUM(K71:K72)</f>
        <v>65080</v>
      </c>
      <c r="L73" s="13">
        <f>SUM(L71:L72)</f>
        <v>79710</v>
      </c>
      <c r="M73" s="13">
        <f>SUM(M71:M72)</f>
        <v>70067.199999999997</v>
      </c>
      <c r="N73" s="13">
        <f>SUM(N71:N72)</f>
        <v>2800</v>
      </c>
    </row>
    <row r="74" spans="1:15" x14ac:dyDescent="0.25">
      <c r="D74" s="5"/>
    </row>
    <row r="75" spans="1:15" x14ac:dyDescent="0.25">
      <c r="D75" s="5"/>
    </row>
    <row r="76" spans="1:15" x14ac:dyDescent="0.25">
      <c r="D76" s="5"/>
    </row>
    <row r="77" spans="1:15" x14ac:dyDescent="0.25">
      <c r="D77" s="5"/>
    </row>
    <row r="78" spans="1:15" x14ac:dyDescent="0.25">
      <c r="D78" s="5"/>
    </row>
    <row r="79" spans="1:15" x14ac:dyDescent="0.25">
      <c r="D79" s="5"/>
    </row>
    <row r="80" spans="1:15" x14ac:dyDescent="0.25">
      <c r="D80" s="5"/>
    </row>
    <row r="81" spans="1:9" x14ac:dyDescent="0.25">
      <c r="D81" s="5"/>
    </row>
    <row r="82" spans="1:9" x14ac:dyDescent="0.25">
      <c r="D82" s="5"/>
    </row>
    <row r="83" spans="1:9" ht="18.75" x14ac:dyDescent="0.3">
      <c r="A83" s="17"/>
    </row>
    <row r="85" spans="1:9" x14ac:dyDescent="0.25">
      <c r="D85" s="5"/>
      <c r="I85" s="18"/>
    </row>
    <row r="86" spans="1:9" x14ac:dyDescent="0.25">
      <c r="D86" s="5"/>
      <c r="I86" s="18"/>
    </row>
    <row r="87" spans="1:9" x14ac:dyDescent="0.25">
      <c r="D87" s="5"/>
      <c r="I87" s="18"/>
    </row>
    <row r="88" spans="1:9" x14ac:dyDescent="0.25">
      <c r="D88" s="5"/>
      <c r="I88" s="18"/>
    </row>
    <row r="89" spans="1:9" x14ac:dyDescent="0.25">
      <c r="D89" s="5"/>
      <c r="I89" s="18"/>
    </row>
    <row r="90" spans="1:9" x14ac:dyDescent="0.25">
      <c r="D90" s="5"/>
      <c r="I90" s="18"/>
    </row>
    <row r="91" spans="1:9" x14ac:dyDescent="0.25">
      <c r="D91" s="5"/>
      <c r="I91" s="18"/>
    </row>
    <row r="92" spans="1:9" x14ac:dyDescent="0.25">
      <c r="D92" s="5"/>
      <c r="I92" s="18"/>
    </row>
    <row r="93" spans="1:9" x14ac:dyDescent="0.25">
      <c r="D93" s="5"/>
      <c r="I93" s="18"/>
    </row>
    <row r="94" spans="1:9" x14ac:dyDescent="0.25">
      <c r="D94" s="5"/>
      <c r="I94" s="18"/>
    </row>
    <row r="95" spans="1:9" x14ac:dyDescent="0.25">
      <c r="D95" s="5"/>
      <c r="I95" s="18"/>
    </row>
    <row r="96" spans="1:9" x14ac:dyDescent="0.25">
      <c r="D96" s="5"/>
      <c r="I96" s="18"/>
    </row>
    <row r="97" spans="4:9" x14ac:dyDescent="0.25">
      <c r="D97" s="5"/>
      <c r="I97" s="18"/>
    </row>
    <row r="98" spans="4:9" x14ac:dyDescent="0.25">
      <c r="D98" s="5"/>
      <c r="I98" s="18"/>
    </row>
  </sheetData>
  <pageMargins left="0.25" right="0.25" top="0.75" bottom="0.75" header="0.3" footer="0.3"/>
  <pageSetup scale="75" fitToHeight="0" orientation="landscape" r:id="rId1"/>
  <rowBreaks count="1" manualBreakCount="1">
    <brk id="4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309EF-9786-4DA1-8240-65A4F47A83B1}">
  <sheetPr>
    <pageSetUpPr fitToPage="1"/>
  </sheetPr>
  <dimension ref="A1:J36"/>
  <sheetViews>
    <sheetView workbookViewId="0">
      <selection activeCell="G5" sqref="G5"/>
    </sheetView>
  </sheetViews>
  <sheetFormatPr defaultRowHeight="15" x14ac:dyDescent="0.25"/>
  <cols>
    <col min="4" max="4" width="44.5703125" bestFit="1" customWidth="1"/>
    <col min="7" max="7" width="24.85546875" bestFit="1" customWidth="1"/>
    <col min="10" max="10" width="12.5703125" bestFit="1" customWidth="1"/>
  </cols>
  <sheetData>
    <row r="1" spans="1:8" ht="26.25" x14ac:dyDescent="0.4">
      <c r="A1" s="16" t="s">
        <v>153</v>
      </c>
    </row>
    <row r="3" spans="1:8" x14ac:dyDescent="0.25">
      <c r="A3" t="s">
        <v>143</v>
      </c>
    </row>
    <row r="4" spans="1:8" x14ac:dyDescent="0.25">
      <c r="B4" t="s">
        <v>144</v>
      </c>
    </row>
    <row r="6" spans="1:8" ht="21" x14ac:dyDescent="0.35">
      <c r="A6" s="6" t="s">
        <v>145</v>
      </c>
    </row>
    <row r="7" spans="1:8" ht="21" x14ac:dyDescent="0.35">
      <c r="A7" s="6"/>
      <c r="B7" s="1" t="s">
        <v>146</v>
      </c>
      <c r="C7" s="2" t="s">
        <v>47</v>
      </c>
      <c r="D7" s="2" t="s">
        <v>48</v>
      </c>
      <c r="E7" s="2" t="s">
        <v>49</v>
      </c>
      <c r="F7" s="2"/>
      <c r="G7" s="2" t="s">
        <v>152</v>
      </c>
      <c r="H7" s="2"/>
    </row>
    <row r="8" spans="1:8" ht="60" x14ac:dyDescent="0.25">
      <c r="B8" s="1">
        <v>1</v>
      </c>
      <c r="C8" s="2" t="s">
        <v>69</v>
      </c>
      <c r="D8" s="3" t="s">
        <v>70</v>
      </c>
      <c r="E8" s="2">
        <v>11.641</v>
      </c>
      <c r="F8" s="2"/>
      <c r="G8" s="2" t="s">
        <v>126</v>
      </c>
      <c r="H8" s="2"/>
    </row>
    <row r="9" spans="1:8" ht="45" x14ac:dyDescent="0.25">
      <c r="B9" s="1">
        <v>2</v>
      </c>
      <c r="C9" s="2" t="s">
        <v>71</v>
      </c>
      <c r="D9" s="3" t="s">
        <v>72</v>
      </c>
      <c r="E9" s="2">
        <v>8.0429999999999993</v>
      </c>
      <c r="F9" s="2"/>
      <c r="G9" s="2" t="s">
        <v>126</v>
      </c>
      <c r="H9" s="2"/>
    </row>
    <row r="10" spans="1:8" x14ac:dyDescent="0.25">
      <c r="B10" s="1">
        <v>3</v>
      </c>
      <c r="C10" s="2" t="s">
        <v>73</v>
      </c>
      <c r="D10" s="3" t="s">
        <v>74</v>
      </c>
      <c r="E10" s="2">
        <v>1.169</v>
      </c>
      <c r="F10" s="2"/>
      <c r="G10" s="2" t="s">
        <v>126</v>
      </c>
      <c r="H10" s="2"/>
    </row>
    <row r="11" spans="1:8" ht="75" x14ac:dyDescent="0.25">
      <c r="B11" s="1">
        <v>4</v>
      </c>
      <c r="C11" s="2" t="s">
        <v>0</v>
      </c>
      <c r="D11" s="3" t="s">
        <v>1</v>
      </c>
      <c r="E11" s="2">
        <v>46.6</v>
      </c>
      <c r="F11" s="2"/>
      <c r="G11" s="2" t="s">
        <v>126</v>
      </c>
      <c r="H11" s="2"/>
    </row>
    <row r="12" spans="1:8" x14ac:dyDescent="0.25">
      <c r="B12" s="1">
        <v>19</v>
      </c>
      <c r="C12" s="2" t="s">
        <v>79</v>
      </c>
      <c r="D12" s="3" t="s">
        <v>80</v>
      </c>
      <c r="E12" s="2">
        <v>8.52</v>
      </c>
      <c r="F12" s="2"/>
      <c r="G12" s="2" t="s">
        <v>139</v>
      </c>
      <c r="H12" s="2"/>
    </row>
    <row r="13" spans="1:8" x14ac:dyDescent="0.25">
      <c r="B13" s="1">
        <v>20</v>
      </c>
      <c r="C13" s="2" t="s">
        <v>81</v>
      </c>
      <c r="D13" s="3" t="s">
        <v>82</v>
      </c>
      <c r="E13" s="2">
        <v>2.2799999999999998</v>
      </c>
      <c r="F13" s="2"/>
      <c r="G13" s="2" t="s">
        <v>127</v>
      </c>
      <c r="H13" s="2"/>
    </row>
    <row r="14" spans="1:8" x14ac:dyDescent="0.25">
      <c r="B14" s="1">
        <v>23</v>
      </c>
      <c r="C14" s="2" t="s">
        <v>83</v>
      </c>
      <c r="D14" s="3" t="s">
        <v>84</v>
      </c>
      <c r="E14" s="2">
        <v>0.154</v>
      </c>
      <c r="F14" s="2"/>
      <c r="G14" s="2" t="s">
        <v>128</v>
      </c>
      <c r="H14" s="2"/>
    </row>
    <row r="15" spans="1:8" ht="30" x14ac:dyDescent="0.25">
      <c r="B15" s="1">
        <v>30</v>
      </c>
      <c r="C15" s="2" t="s">
        <v>85</v>
      </c>
      <c r="D15" s="3" t="s">
        <v>86</v>
      </c>
      <c r="E15" s="2">
        <v>0.22</v>
      </c>
      <c r="F15" s="2"/>
      <c r="G15" s="2" t="s">
        <v>129</v>
      </c>
      <c r="H15" s="2"/>
    </row>
    <row r="16" spans="1:8" x14ac:dyDescent="0.25">
      <c r="B16" s="1">
        <v>31</v>
      </c>
      <c r="C16" s="2" t="s">
        <v>87</v>
      </c>
      <c r="D16" s="3" t="s">
        <v>88</v>
      </c>
      <c r="E16" s="2">
        <v>0.109</v>
      </c>
      <c r="F16" s="2"/>
      <c r="G16" s="2" t="s">
        <v>130</v>
      </c>
      <c r="H16" s="2"/>
    </row>
    <row r="19" spans="1:10" ht="21" x14ac:dyDescent="0.35">
      <c r="A19" s="6" t="s">
        <v>125</v>
      </c>
    </row>
    <row r="20" spans="1:10" x14ac:dyDescent="0.25">
      <c r="A20" t="s">
        <v>140</v>
      </c>
    </row>
    <row r="21" spans="1:10" x14ac:dyDescent="0.25">
      <c r="B21" s="1" t="s">
        <v>146</v>
      </c>
      <c r="C21" s="2" t="s">
        <v>47</v>
      </c>
      <c r="D21" s="2" t="s">
        <v>48</v>
      </c>
      <c r="E21" s="2" t="s">
        <v>49</v>
      </c>
      <c r="F21" s="2" t="s">
        <v>45</v>
      </c>
      <c r="G21" s="2" t="s">
        <v>150</v>
      </c>
      <c r="H21" s="2"/>
      <c r="I21" s="2" t="s">
        <v>147</v>
      </c>
      <c r="J21" s="2" t="s">
        <v>148</v>
      </c>
    </row>
    <row r="22" spans="1:10" x14ac:dyDescent="0.25">
      <c r="B22" s="1">
        <v>37</v>
      </c>
      <c r="C22" s="2" t="s">
        <v>97</v>
      </c>
      <c r="D22" s="3" t="s">
        <v>98</v>
      </c>
      <c r="E22" s="2">
        <v>3.8210000000000002</v>
      </c>
      <c r="F22" s="1">
        <v>3</v>
      </c>
      <c r="G22" s="2" t="s">
        <v>151</v>
      </c>
      <c r="H22" s="2"/>
      <c r="I22" s="2">
        <v>350</v>
      </c>
      <c r="J22" s="9">
        <f t="shared" ref="J22:J35" si="0">+I22*E22</f>
        <v>1337.3500000000001</v>
      </c>
    </row>
    <row r="23" spans="1:10" x14ac:dyDescent="0.25">
      <c r="B23" s="1">
        <v>38</v>
      </c>
      <c r="C23" s="2" t="s">
        <v>99</v>
      </c>
      <c r="D23" s="3" t="s">
        <v>100</v>
      </c>
      <c r="E23" s="2">
        <v>1.756</v>
      </c>
      <c r="F23" s="1">
        <v>3</v>
      </c>
      <c r="G23" s="2" t="s">
        <v>151</v>
      </c>
      <c r="H23" s="2"/>
      <c r="I23" s="2">
        <v>350</v>
      </c>
      <c r="J23" s="9">
        <f t="shared" si="0"/>
        <v>614.6</v>
      </c>
    </row>
    <row r="24" spans="1:10" x14ac:dyDescent="0.25">
      <c r="B24" s="1">
        <v>39</v>
      </c>
      <c r="C24" s="2" t="s">
        <v>101</v>
      </c>
      <c r="D24" s="3" t="s">
        <v>102</v>
      </c>
      <c r="E24" s="2">
        <v>0.93</v>
      </c>
      <c r="F24" s="1">
        <v>3</v>
      </c>
      <c r="G24" s="2" t="s">
        <v>151</v>
      </c>
      <c r="H24" s="2"/>
      <c r="I24" s="2">
        <v>350</v>
      </c>
      <c r="J24" s="9">
        <f t="shared" si="0"/>
        <v>325.5</v>
      </c>
    </row>
    <row r="25" spans="1:10" x14ac:dyDescent="0.25">
      <c r="B25" s="1">
        <v>40</v>
      </c>
      <c r="C25" s="2" t="s">
        <v>103</v>
      </c>
      <c r="D25" s="3" t="s">
        <v>104</v>
      </c>
      <c r="E25" s="2">
        <v>1.0129999999999999</v>
      </c>
      <c r="F25" s="1">
        <v>3</v>
      </c>
      <c r="G25" s="2" t="s">
        <v>151</v>
      </c>
      <c r="H25" s="2"/>
      <c r="I25" s="2">
        <v>350</v>
      </c>
      <c r="J25" s="9">
        <f t="shared" si="0"/>
        <v>354.54999999999995</v>
      </c>
    </row>
    <row r="26" spans="1:10" x14ac:dyDescent="0.25">
      <c r="B26" s="1">
        <v>41</v>
      </c>
      <c r="C26" s="2" t="s">
        <v>105</v>
      </c>
      <c r="D26" s="3" t="s">
        <v>106</v>
      </c>
      <c r="E26" s="2">
        <v>0.94499999999999995</v>
      </c>
      <c r="F26" s="1">
        <v>3</v>
      </c>
      <c r="G26" s="2" t="s">
        <v>151</v>
      </c>
      <c r="H26" s="2"/>
      <c r="I26" s="2">
        <v>350</v>
      </c>
      <c r="J26" s="9">
        <f t="shared" si="0"/>
        <v>330.75</v>
      </c>
    </row>
    <row r="27" spans="1:10" ht="30" x14ac:dyDescent="0.25">
      <c r="B27" s="1">
        <v>42</v>
      </c>
      <c r="C27" s="2" t="s">
        <v>107</v>
      </c>
      <c r="D27" s="3" t="s">
        <v>108</v>
      </c>
      <c r="E27" s="2">
        <v>0.97599999999999998</v>
      </c>
      <c r="F27" s="1">
        <v>3</v>
      </c>
      <c r="G27" s="2" t="s">
        <v>151</v>
      </c>
      <c r="H27" s="2"/>
      <c r="I27" s="2">
        <v>350</v>
      </c>
      <c r="J27" s="9">
        <f t="shared" si="0"/>
        <v>341.59999999999997</v>
      </c>
    </row>
    <row r="28" spans="1:10" x14ac:dyDescent="0.25">
      <c r="B28" s="1">
        <v>43</v>
      </c>
      <c r="C28" s="2" t="s">
        <v>109</v>
      </c>
      <c r="D28" s="3" t="s">
        <v>110</v>
      </c>
      <c r="E28" s="2">
        <v>0.94899999999999995</v>
      </c>
      <c r="F28" s="1">
        <v>3</v>
      </c>
      <c r="G28" s="2" t="s">
        <v>151</v>
      </c>
      <c r="H28" s="2"/>
      <c r="I28" s="2">
        <v>350</v>
      </c>
      <c r="J28" s="9">
        <f t="shared" si="0"/>
        <v>332.15</v>
      </c>
    </row>
    <row r="29" spans="1:10" x14ac:dyDescent="0.25">
      <c r="B29" s="1">
        <v>44</v>
      </c>
      <c r="C29" s="2" t="s">
        <v>111</v>
      </c>
      <c r="D29" s="3" t="s">
        <v>112</v>
      </c>
      <c r="E29" s="2">
        <v>1.6759999999999999</v>
      </c>
      <c r="F29" s="1">
        <v>3</v>
      </c>
      <c r="G29" s="2" t="s">
        <v>151</v>
      </c>
      <c r="H29" s="2"/>
      <c r="I29" s="2">
        <v>350</v>
      </c>
      <c r="J29" s="9">
        <f t="shared" si="0"/>
        <v>586.6</v>
      </c>
    </row>
    <row r="30" spans="1:10" x14ac:dyDescent="0.25">
      <c r="B30" s="1">
        <v>45</v>
      </c>
      <c r="C30" s="2" t="s">
        <v>113</v>
      </c>
      <c r="D30" s="3" t="s">
        <v>114</v>
      </c>
      <c r="E30" s="2">
        <v>0.94899999999999995</v>
      </c>
      <c r="F30" s="1">
        <v>3</v>
      </c>
      <c r="G30" s="2" t="s">
        <v>151</v>
      </c>
      <c r="H30" s="2"/>
      <c r="I30" s="2">
        <v>350</v>
      </c>
      <c r="J30" s="9">
        <f t="shared" si="0"/>
        <v>332.15</v>
      </c>
    </row>
    <row r="31" spans="1:10" x14ac:dyDescent="0.25">
      <c r="B31" s="1">
        <v>46</v>
      </c>
      <c r="C31" s="2" t="s">
        <v>115</v>
      </c>
      <c r="D31" s="3" t="s">
        <v>116</v>
      </c>
      <c r="E31" s="2">
        <v>0.95</v>
      </c>
      <c r="F31" s="1">
        <v>3</v>
      </c>
      <c r="G31" s="2" t="s">
        <v>151</v>
      </c>
      <c r="H31" s="2"/>
      <c r="I31" s="2">
        <v>350</v>
      </c>
      <c r="J31" s="9">
        <f t="shared" si="0"/>
        <v>332.5</v>
      </c>
    </row>
    <row r="32" spans="1:10" x14ac:dyDescent="0.25">
      <c r="B32" s="1">
        <v>47</v>
      </c>
      <c r="C32" s="2" t="s">
        <v>117</v>
      </c>
      <c r="D32" s="3" t="s">
        <v>118</v>
      </c>
      <c r="E32" s="2">
        <v>0.91700000000000004</v>
      </c>
      <c r="F32" s="1">
        <v>3</v>
      </c>
      <c r="G32" s="2" t="s">
        <v>151</v>
      </c>
      <c r="H32" s="2"/>
      <c r="I32" s="2">
        <v>350</v>
      </c>
      <c r="J32" s="9">
        <f t="shared" si="0"/>
        <v>320.95</v>
      </c>
    </row>
    <row r="33" spans="2:10" x14ac:dyDescent="0.25">
      <c r="B33" s="1">
        <v>48</v>
      </c>
      <c r="C33" s="2" t="s">
        <v>119</v>
      </c>
      <c r="D33" s="3" t="s">
        <v>120</v>
      </c>
      <c r="E33" s="2">
        <v>0.9</v>
      </c>
      <c r="F33" s="1">
        <v>3</v>
      </c>
      <c r="G33" s="2" t="s">
        <v>151</v>
      </c>
      <c r="H33" s="2"/>
      <c r="I33" s="2">
        <v>350</v>
      </c>
      <c r="J33" s="9">
        <f t="shared" si="0"/>
        <v>315</v>
      </c>
    </row>
    <row r="34" spans="2:10" x14ac:dyDescent="0.25">
      <c r="B34" s="1">
        <v>49</v>
      </c>
      <c r="C34" s="2" t="s">
        <v>121</v>
      </c>
      <c r="D34" s="3" t="s">
        <v>122</v>
      </c>
      <c r="E34" s="2">
        <v>0.91</v>
      </c>
      <c r="F34" s="1">
        <v>3</v>
      </c>
      <c r="G34" s="2" t="s">
        <v>151</v>
      </c>
      <c r="H34" s="2"/>
      <c r="I34" s="2">
        <v>350</v>
      </c>
      <c r="J34" s="9">
        <f t="shared" si="0"/>
        <v>318.5</v>
      </c>
    </row>
    <row r="35" spans="2:10" ht="45" x14ac:dyDescent="0.25">
      <c r="B35" s="1">
        <v>50</v>
      </c>
      <c r="C35" s="2" t="s">
        <v>123</v>
      </c>
      <c r="D35" s="3" t="s">
        <v>124</v>
      </c>
      <c r="E35" s="2">
        <v>40</v>
      </c>
      <c r="F35" s="1">
        <v>3</v>
      </c>
      <c r="G35" s="2" t="s">
        <v>149</v>
      </c>
      <c r="H35" s="2"/>
      <c r="I35" s="2">
        <v>3500</v>
      </c>
      <c r="J35" s="9">
        <f t="shared" si="0"/>
        <v>140000</v>
      </c>
    </row>
    <row r="36" spans="2:10" x14ac:dyDescent="0.25">
      <c r="J36" s="15">
        <f>SUM(J22:J35)</f>
        <v>145842.20000000001</v>
      </c>
    </row>
  </sheetData>
  <pageMargins left="0.7" right="0.7" top="0.75" bottom="0.75" header="0.3" footer="0.3"/>
  <pageSetup scale="66" orientation="landscape" r:id="rId1"/>
  <rowBreaks count="1" manualBreakCount="1">
    <brk id="37"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42AE7-6C05-4308-85DD-138A06A64BE4}">
  <dimension ref="A1:A69"/>
  <sheetViews>
    <sheetView topLeftCell="A85" workbookViewId="0">
      <selection activeCell="A102" sqref="A102"/>
    </sheetView>
  </sheetViews>
  <sheetFormatPr defaultRowHeight="15" x14ac:dyDescent="0.25"/>
  <sheetData>
    <row r="1" spans="1:1" x14ac:dyDescent="0.25">
      <c r="A1" t="s">
        <v>172</v>
      </c>
    </row>
    <row r="35" spans="1:1" x14ac:dyDescent="0.25">
      <c r="A35" t="s">
        <v>173</v>
      </c>
    </row>
    <row r="69" spans="1:1" x14ac:dyDescent="0.25">
      <c r="A69" t="s">
        <v>174</v>
      </c>
    </row>
  </sheetData>
  <pageMargins left="0.7" right="0.7" top="0.75" bottom="0.75" header="0.3" footer="0.3"/>
  <pageSetup orientation="landscape" r:id="rId1"/>
  <rowBreaks count="2" manualBreakCount="2">
    <brk id="33" max="16383" man="1"/>
    <brk id="6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E4C9D-7DB9-4E02-964A-A7570C04F564}">
  <dimension ref="A1"/>
  <sheetViews>
    <sheetView workbookViewId="0">
      <selection activeCell="V8" sqref="V8"/>
    </sheetView>
  </sheetViews>
  <sheetFormatPr defaultRowHeight="15" x14ac:dyDescent="0.25"/>
  <sheetData/>
  <pageMargins left="0.7" right="0.7" top="0.75" bottom="0.75" header="0.3" footer="0.3"/>
  <pageSetup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Sheet1</vt:lpstr>
      <vt:lpstr>Sheet2</vt:lpstr>
      <vt:lpstr>Sheet3</vt:lpstr>
      <vt:lpstr>Sheet4</vt:lpstr>
      <vt:lpstr>Sheet2!Print_Area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Keith Worley</dc:creator>
  <cp:lastModifiedBy>Keith Worley</cp:lastModifiedBy>
  <cp:lastPrinted>2023-04-03T18:35:26Z</cp:lastPrinted>
  <dcterms:created xsi:type="dcterms:W3CDTF">2023-03-30T16:30:41Z</dcterms:created>
  <dcterms:modified xsi:type="dcterms:W3CDTF">2023-04-03T18:37:41Z</dcterms:modified>
</cp:coreProperties>
</file>